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2総務課共通\システム対応\R5.4.1 庶務事務システム導入\R4.4.1 RFP\①仕様書作成\"/>
    </mc:Choice>
  </mc:AlternateContent>
  <xr:revisionPtr revIDLastSave="0" documentId="13_ncr:1_{CF6DA1B8-A63C-4ADE-8864-31E049336B3B}" xr6:coauthVersionLast="36" xr6:coauthVersionMax="36" xr10:uidLastSave="{00000000-0000-0000-0000-000000000000}"/>
  <bookViews>
    <workbookView xWindow="32760" yWindow="32760" windowWidth="20496" windowHeight="6816" tabRatio="881" xr2:uid="{00000000-000D-0000-FFFF-FFFF00000000}"/>
  </bookViews>
  <sheets>
    <sheet name="様式９_見積書" sheetId="9" r:id="rId1"/>
    <sheet name="様式９_見積書 (記入例)" sheetId="11" r:id="rId2"/>
  </sheets>
  <calcPr calcId="191029"/>
</workbook>
</file>

<file path=xl/calcChain.xml><?xml version="1.0" encoding="utf-8"?>
<calcChain xmlns="http://schemas.openxmlformats.org/spreadsheetml/2006/main">
  <c r="K13" i="11" l="1"/>
  <c r="K23" i="11" s="1"/>
  <c r="J34" i="11"/>
  <c r="E34" i="11"/>
  <c r="E35" i="11" s="1"/>
  <c r="E36" i="11" s="1"/>
  <c r="K33" i="11"/>
  <c r="K34" i="11" s="1"/>
  <c r="D31" i="11"/>
  <c r="D35" i="11" s="1"/>
  <c r="D36" i="11" s="1"/>
  <c r="J30" i="11"/>
  <c r="I30" i="11"/>
  <c r="H30" i="11"/>
  <c r="G30" i="11"/>
  <c r="K30" i="11" s="1"/>
  <c r="F30" i="11"/>
  <c r="J29" i="11"/>
  <c r="I29" i="11"/>
  <c r="H29" i="11"/>
  <c r="G29" i="11"/>
  <c r="F29" i="11"/>
  <c r="J28" i="11"/>
  <c r="I28" i="11"/>
  <c r="H28" i="11"/>
  <c r="G28" i="11"/>
  <c r="K28" i="11" s="1"/>
  <c r="F28" i="11"/>
  <c r="J27" i="11"/>
  <c r="I27" i="11"/>
  <c r="H27" i="11"/>
  <c r="G27" i="11"/>
  <c r="K27" i="11" s="1"/>
  <c r="F27" i="11"/>
  <c r="J26" i="11"/>
  <c r="I26" i="11"/>
  <c r="H26" i="11"/>
  <c r="G26" i="11"/>
  <c r="K26" i="11" s="1"/>
  <c r="F26" i="11"/>
  <c r="J25" i="11"/>
  <c r="J31" i="11" s="1"/>
  <c r="J35" i="11" s="1"/>
  <c r="J36" i="11" s="1"/>
  <c r="I25" i="11"/>
  <c r="H25" i="11"/>
  <c r="H31" i="11" s="1"/>
  <c r="H35" i="11" s="1"/>
  <c r="H36" i="11" s="1"/>
  <c r="G25" i="11"/>
  <c r="F25" i="11"/>
  <c r="F31" i="11" s="1"/>
  <c r="F35" i="11" s="1"/>
  <c r="F36" i="11" s="1"/>
  <c r="C23" i="11"/>
  <c r="C35" i="11" s="1"/>
  <c r="C36" i="11" s="1"/>
  <c r="G11" i="11"/>
  <c r="H11" i="11" s="1"/>
  <c r="I11" i="11" s="1"/>
  <c r="J11" i="11" s="1"/>
  <c r="G10" i="11"/>
  <c r="H10" i="11" s="1"/>
  <c r="I10" i="11" s="1"/>
  <c r="J10" i="11" s="1"/>
  <c r="G31" i="11" l="1"/>
  <c r="G35" i="11" s="1"/>
  <c r="G36" i="11" s="1"/>
  <c r="I31" i="11"/>
  <c r="I35" i="11" s="1"/>
  <c r="I36" i="11" s="1"/>
  <c r="K29" i="11"/>
  <c r="K36" i="11"/>
  <c r="C45" i="11" s="1"/>
  <c r="K25" i="11"/>
  <c r="K31" i="11" s="1"/>
  <c r="D40" i="11"/>
  <c r="K35" i="9"/>
  <c r="K31" i="9"/>
  <c r="J31" i="9"/>
  <c r="I31" i="9"/>
  <c r="H31" i="9"/>
  <c r="G31" i="9"/>
  <c r="F31" i="9"/>
  <c r="J30" i="9"/>
  <c r="I30" i="9"/>
  <c r="H30" i="9"/>
  <c r="G30" i="9"/>
  <c r="F30" i="9"/>
  <c r="K30" i="9" s="1"/>
  <c r="J29" i="9"/>
  <c r="I29" i="9"/>
  <c r="H29" i="9"/>
  <c r="G29" i="9"/>
  <c r="F29" i="9"/>
  <c r="K29" i="9" s="1"/>
  <c r="D31" i="9"/>
  <c r="D35" i="9" s="1"/>
  <c r="D36" i="9" s="1"/>
  <c r="J34" i="9"/>
  <c r="F27" i="9"/>
  <c r="J27" i="9"/>
  <c r="I27" i="9"/>
  <c r="H27" i="9"/>
  <c r="G27" i="9"/>
  <c r="C23" i="9"/>
  <c r="C35" i="9" s="1"/>
  <c r="K13" i="9"/>
  <c r="K23" i="9" s="1"/>
  <c r="E34" i="9"/>
  <c r="E35" i="9" s="1"/>
  <c r="K33" i="9"/>
  <c r="K34" i="9" s="1"/>
  <c r="F28" i="9"/>
  <c r="G28" i="9"/>
  <c r="H28" i="9"/>
  <c r="I28" i="9"/>
  <c r="J28" i="9"/>
  <c r="F26" i="9"/>
  <c r="G26" i="9"/>
  <c r="H26" i="9"/>
  <c r="I26" i="9"/>
  <c r="J26" i="9"/>
  <c r="F25" i="9"/>
  <c r="G25" i="9"/>
  <c r="H25" i="9"/>
  <c r="I25" i="9"/>
  <c r="J25" i="9"/>
  <c r="G11" i="9"/>
  <c r="H11" i="9" s="1"/>
  <c r="I11" i="9" s="1"/>
  <c r="J11" i="9" s="1"/>
  <c r="G10" i="9"/>
  <c r="H10" i="9" s="1"/>
  <c r="I10" i="9" s="1"/>
  <c r="J10" i="9" s="1"/>
  <c r="D41" i="11" l="1"/>
  <c r="K35" i="11"/>
  <c r="C44" i="11" s="1"/>
  <c r="D40" i="9"/>
  <c r="C36" i="9"/>
  <c r="K27" i="9"/>
  <c r="E36" i="9"/>
  <c r="K26" i="9"/>
  <c r="F35" i="9"/>
  <c r="I35" i="9"/>
  <c r="K28" i="9"/>
  <c r="K25" i="9"/>
  <c r="J35" i="9"/>
  <c r="H35" i="9"/>
  <c r="G35" i="9"/>
  <c r="H36" i="9" l="1"/>
  <c r="I36" i="9"/>
  <c r="G36" i="9"/>
  <c r="J36" i="9"/>
  <c r="F36" i="9"/>
  <c r="C44" i="9" l="1"/>
  <c r="D41" i="9"/>
  <c r="K36" i="9"/>
  <c r="C45" i="9" s="1"/>
</calcChain>
</file>

<file path=xl/sharedStrings.xml><?xml version="1.0" encoding="utf-8"?>
<sst xmlns="http://schemas.openxmlformats.org/spreadsheetml/2006/main" count="144" uniqueCount="66">
  <si>
    <t>項番</t>
    <rPh sb="0" eb="1">
      <t>コウ</t>
    </rPh>
    <rPh sb="1" eb="2">
      <t>バン</t>
    </rPh>
    <phoneticPr fontId="19"/>
  </si>
  <si>
    <t>見積内訳</t>
    <rPh sb="0" eb="2">
      <t>ミツモリ</t>
    </rPh>
    <rPh sb="2" eb="4">
      <t>ウチワケ</t>
    </rPh>
    <phoneticPr fontId="19"/>
  </si>
  <si>
    <t>（単位：円）</t>
    <rPh sb="1" eb="3">
      <t>タンイ</t>
    </rPh>
    <rPh sb="4" eb="5">
      <t>エン</t>
    </rPh>
    <phoneticPr fontId="19"/>
  </si>
  <si>
    <t>代表者氏名</t>
    <rPh sb="0" eb="3">
      <t>ダイヒョウシャ</t>
    </rPh>
    <rPh sb="3" eb="5">
      <t>シメイ</t>
    </rPh>
    <phoneticPr fontId="19"/>
  </si>
  <si>
    <t>住　　　所</t>
    <rPh sb="0" eb="1">
      <t>ジュウ</t>
    </rPh>
    <rPh sb="4" eb="5">
      <t>ショ</t>
    </rPh>
    <phoneticPr fontId="19"/>
  </si>
  <si>
    <t>名　　　称</t>
    <rPh sb="0" eb="1">
      <t>ナ</t>
    </rPh>
    <rPh sb="4" eb="5">
      <t>ショウ</t>
    </rPh>
    <phoneticPr fontId="19"/>
  </si>
  <si>
    <t>印</t>
    <rPh sb="0" eb="1">
      <t>イン</t>
    </rPh>
    <phoneticPr fontId="19"/>
  </si>
  <si>
    <t>(3)</t>
  </si>
  <si>
    <t>(1)</t>
    <phoneticPr fontId="19"/>
  </si>
  <si>
    <t>(2)</t>
    <phoneticPr fontId="19"/>
  </si>
  <si>
    <t>費用内訳</t>
    <rPh sb="0" eb="2">
      <t>ヒヨウ</t>
    </rPh>
    <rPh sb="2" eb="4">
      <t>ウチワケ</t>
    </rPh>
    <phoneticPr fontId="19"/>
  </si>
  <si>
    <t>保守月額</t>
    <rPh sb="0" eb="2">
      <t>ホシュ</t>
    </rPh>
    <rPh sb="2" eb="4">
      <t>ゲツガク</t>
    </rPh>
    <phoneticPr fontId="19"/>
  </si>
  <si>
    <t>別途契約によりシステム改修を行う場合のＳＥ作業単価（人日）</t>
    <rPh sb="0" eb="2">
      <t>ベット</t>
    </rPh>
    <rPh sb="2" eb="4">
      <t>ケイヤク</t>
    </rPh>
    <rPh sb="11" eb="13">
      <t>カイシュウ</t>
    </rPh>
    <rPh sb="14" eb="15">
      <t>オコナ</t>
    </rPh>
    <rPh sb="16" eb="18">
      <t>バアイ</t>
    </rPh>
    <rPh sb="21" eb="23">
      <t>サギョウ</t>
    </rPh>
    <rPh sb="23" eb="25">
      <t>タンカ</t>
    </rPh>
    <rPh sb="26" eb="27">
      <t>ニン</t>
    </rPh>
    <rPh sb="27" eb="28">
      <t>ニチ</t>
    </rPh>
    <phoneticPr fontId="19"/>
  </si>
  <si>
    <t>ＳＥ作業単価（税抜）</t>
    <rPh sb="2" eb="4">
      <t>サギョウ</t>
    </rPh>
    <rPh sb="4" eb="6">
      <t>タンカ</t>
    </rPh>
    <rPh sb="7" eb="9">
      <t>ゼイヌキ</t>
    </rPh>
    <phoneticPr fontId="19"/>
  </si>
  <si>
    <t>(4)</t>
    <phoneticPr fontId="19"/>
  </si>
  <si>
    <t>システム移行用のデータ抽出費用</t>
    <rPh sb="4" eb="6">
      <t>イコウ</t>
    </rPh>
    <rPh sb="6" eb="7">
      <t>ヨウ</t>
    </rPh>
    <rPh sb="11" eb="13">
      <t>チュウシュツ</t>
    </rPh>
    <rPh sb="13" eb="15">
      <t>ヒヨウ</t>
    </rPh>
    <phoneticPr fontId="19"/>
  </si>
  <si>
    <t>年度別費用（令和5(2023)年4月1日から令和9(2027)年3月31日までの60か月）</t>
    <rPh sb="0" eb="2">
      <t>ネンド</t>
    </rPh>
    <rPh sb="2" eb="3">
      <t>ベツ</t>
    </rPh>
    <rPh sb="3" eb="5">
      <t>ヒヨウ</t>
    </rPh>
    <rPh sb="6" eb="7">
      <t>レイ</t>
    </rPh>
    <rPh sb="7" eb="8">
      <t>カズ</t>
    </rPh>
    <rPh sb="15" eb="16">
      <t>ネン</t>
    </rPh>
    <rPh sb="17" eb="18">
      <t>ガツ</t>
    </rPh>
    <rPh sb="19" eb="20">
      <t>ニチ</t>
    </rPh>
    <rPh sb="22" eb="23">
      <t>レイ</t>
    </rPh>
    <rPh sb="23" eb="24">
      <t>カズ</t>
    </rPh>
    <rPh sb="31" eb="32">
      <t>ネン</t>
    </rPh>
    <rPh sb="33" eb="34">
      <t>ガツ</t>
    </rPh>
    <rPh sb="36" eb="37">
      <t>ニチ</t>
    </rPh>
    <rPh sb="43" eb="44">
      <t>ゲツ</t>
    </rPh>
    <phoneticPr fontId="19"/>
  </si>
  <si>
    <t>使用料及び賃借料　小計</t>
    <rPh sb="0" eb="3">
      <t>シヨウリョウ</t>
    </rPh>
    <rPh sb="3" eb="4">
      <t>オヨ</t>
    </rPh>
    <rPh sb="5" eb="8">
      <t>チンシャクリョウ</t>
    </rPh>
    <rPh sb="9" eb="11">
      <t>ショウケイ</t>
    </rPh>
    <phoneticPr fontId="19"/>
  </si>
  <si>
    <t>合　計</t>
    <rPh sb="0" eb="1">
      <t>ゴウ</t>
    </rPh>
    <rPh sb="2" eb="3">
      <t>ケイ</t>
    </rPh>
    <phoneticPr fontId="19"/>
  </si>
  <si>
    <t>(5)</t>
    <phoneticPr fontId="19"/>
  </si>
  <si>
    <t>(6)</t>
    <phoneticPr fontId="19"/>
  </si>
  <si>
    <t>(7)</t>
    <phoneticPr fontId="19"/>
  </si>
  <si>
    <t>(8)</t>
    <phoneticPr fontId="19"/>
  </si>
  <si>
    <t>(9)</t>
    <phoneticPr fontId="19"/>
  </si>
  <si>
    <t>(10)</t>
    <phoneticPr fontId="19"/>
  </si>
  <si>
    <t>オプション</t>
    <phoneticPr fontId="19"/>
  </si>
  <si>
    <t>カスタマイズ</t>
    <phoneticPr fontId="19"/>
  </si>
  <si>
    <t>パッケージ費用</t>
    <phoneticPr fontId="19"/>
  </si>
  <si>
    <t>ミドルウェア</t>
    <phoneticPr fontId="19"/>
  </si>
  <si>
    <t>１ 導入費用</t>
    <phoneticPr fontId="19"/>
  </si>
  <si>
    <t>セットアップ・データ移行</t>
    <rPh sb="10" eb="12">
      <t>イコウ</t>
    </rPh>
    <phoneticPr fontId="19"/>
  </si>
  <si>
    <t>ハードウェア費用（必要な場合のみ）</t>
    <rPh sb="9" eb="11">
      <t>ヒツヨウ</t>
    </rPh>
    <phoneticPr fontId="19"/>
  </si>
  <si>
    <t>提案額</t>
    <rPh sb="0" eb="2">
      <t>テイアン</t>
    </rPh>
    <rPh sb="2" eb="3">
      <t>ガク</t>
    </rPh>
    <phoneticPr fontId="19"/>
  </si>
  <si>
    <t>上限額</t>
    <rPh sb="0" eb="2">
      <t>ジョウゲン</t>
    </rPh>
    <rPh sb="2" eb="3">
      <t>ガク</t>
    </rPh>
    <phoneticPr fontId="19"/>
  </si>
  <si>
    <t>②運用保守委託料（税抜）</t>
    <rPh sb="1" eb="3">
      <t>ウンヨウ</t>
    </rPh>
    <rPh sb="3" eb="5">
      <t>ホシュ</t>
    </rPh>
    <rPh sb="5" eb="8">
      <t>イタクリョウ</t>
    </rPh>
    <rPh sb="9" eb="11">
      <t>ゼイヌキ</t>
    </rPh>
    <phoneticPr fontId="19"/>
  </si>
  <si>
    <t>提案額により算定した価格が設定した上限額を超えないこと。</t>
    <rPh sb="0" eb="2">
      <t>テイアン</t>
    </rPh>
    <rPh sb="2" eb="3">
      <t>ガク</t>
    </rPh>
    <rPh sb="6" eb="8">
      <t>サンテイ</t>
    </rPh>
    <rPh sb="10" eb="12">
      <t>カカク</t>
    </rPh>
    <rPh sb="13" eb="15">
      <t>セッテイ</t>
    </rPh>
    <rPh sb="17" eb="19">
      <t>ジョウゲン</t>
    </rPh>
    <rPh sb="19" eb="20">
      <t>ガク</t>
    </rPh>
    <rPh sb="21" eb="22">
      <t>コ</t>
    </rPh>
    <phoneticPr fontId="19"/>
  </si>
  <si>
    <t>提案額が設定した上限額を超えないこと。</t>
    <rPh sb="0" eb="2">
      <t>テイアン</t>
    </rPh>
    <rPh sb="2" eb="3">
      <t>ガク</t>
    </rPh>
    <rPh sb="4" eb="6">
      <t>セッテイ</t>
    </rPh>
    <rPh sb="8" eb="10">
      <t>ジョウゲン</t>
    </rPh>
    <rPh sb="10" eb="11">
      <t>ガク</t>
    </rPh>
    <rPh sb="12" eb="13">
      <t>コ</t>
    </rPh>
    <phoneticPr fontId="19"/>
  </si>
  <si>
    <t>運用終了時
のデータ
抽出費用</t>
    <rPh sb="0" eb="2">
      <t>ウンヨウ</t>
    </rPh>
    <rPh sb="2" eb="4">
      <t>シュウリョウ</t>
    </rPh>
    <rPh sb="4" eb="5">
      <t>ジ</t>
    </rPh>
    <rPh sb="11" eb="13">
      <t>チュウシュツ</t>
    </rPh>
    <rPh sb="13" eb="15">
      <t>ヒヨウ</t>
    </rPh>
    <phoneticPr fontId="19"/>
  </si>
  <si>
    <t>◆</t>
    <phoneticPr fontId="19"/>
  </si>
  <si>
    <t>上限価格の設定</t>
    <rPh sb="0" eb="2">
      <t>ジョウゲン</t>
    </rPh>
    <rPh sb="2" eb="4">
      <t>カカク</t>
    </rPh>
    <rPh sb="5" eb="7">
      <t>セッテイ</t>
    </rPh>
    <phoneticPr fontId="19"/>
  </si>
  <si>
    <t>RFPの評価対象価格</t>
    <rPh sb="4" eb="6">
      <t>ヒョウカ</t>
    </rPh>
    <rPh sb="6" eb="8">
      <t>タイショウ</t>
    </rPh>
    <rPh sb="8" eb="10">
      <t>カカク</t>
    </rPh>
    <phoneticPr fontId="19"/>
  </si>
  <si>
    <t>評価の参考にする価格</t>
    <rPh sb="0" eb="2">
      <t>ヒョウカ</t>
    </rPh>
    <rPh sb="3" eb="5">
      <t>サンコウ</t>
    </rPh>
    <rPh sb="8" eb="10">
      <t>カカク</t>
    </rPh>
    <phoneticPr fontId="19"/>
  </si>
  <si>
    <t>運用支援費用（ＳＥ保守）</t>
    <phoneticPr fontId="19"/>
  </si>
  <si>
    <t>総合計（10％税込）</t>
    <rPh sb="0" eb="1">
      <t>ソウ</t>
    </rPh>
    <rPh sb="1" eb="2">
      <t>ア</t>
    </rPh>
    <rPh sb="2" eb="3">
      <t>ケイ</t>
    </rPh>
    <rPh sb="7" eb="9">
      <t>ゼイコ</t>
    </rPh>
    <phoneticPr fontId="19"/>
  </si>
  <si>
    <t>②運用保守委託料　小　計（税抜）</t>
    <rPh sb="1" eb="3">
      <t>ウンヨウ</t>
    </rPh>
    <rPh sb="3" eb="5">
      <t>ホシュ</t>
    </rPh>
    <rPh sb="5" eb="8">
      <t>イタクリョウ</t>
    </rPh>
    <rPh sb="9" eb="10">
      <t>ショウ</t>
    </rPh>
    <rPh sb="11" eb="12">
      <t>ケイ</t>
    </rPh>
    <rPh sb="13" eb="15">
      <t>ゼイヌキ</t>
    </rPh>
    <phoneticPr fontId="19"/>
  </si>
  <si>
    <t>③総合計（税抜）</t>
    <rPh sb="1" eb="2">
      <t>ソウ</t>
    </rPh>
    <rPh sb="4" eb="5">
      <t>ゼイ</t>
    </rPh>
    <rPh sb="5" eb="6">
      <t>ヌ</t>
    </rPh>
    <phoneticPr fontId="19"/>
  </si>
  <si>
    <t>説　　　　明</t>
    <rPh sb="0" eb="1">
      <t>セツ</t>
    </rPh>
    <rPh sb="5" eb="6">
      <t>アキラ</t>
    </rPh>
    <phoneticPr fontId="19"/>
  </si>
  <si>
    <t>プロジェクト管理費・諸経費</t>
    <rPh sb="6" eb="8">
      <t>カンリ</t>
    </rPh>
    <rPh sb="8" eb="9">
      <t>ヒ</t>
    </rPh>
    <rPh sb="10" eb="13">
      <t>ショケイヒ</t>
    </rPh>
    <phoneticPr fontId="19"/>
  </si>
  <si>
    <t>開発・導入作業費用</t>
    <rPh sb="0" eb="2">
      <t>カイハツ</t>
    </rPh>
    <rPh sb="3" eb="5">
      <t>ドウニュウ</t>
    </rPh>
    <rPh sb="5" eb="7">
      <t>サギョウ</t>
    </rPh>
    <phoneticPr fontId="19"/>
  </si>
  <si>
    <t>データ抽出費用　小　計（税抜）
※別途契約</t>
    <rPh sb="3" eb="5">
      <t>チュウシュツ</t>
    </rPh>
    <rPh sb="5" eb="7">
      <t>ヒヨウ</t>
    </rPh>
    <rPh sb="8" eb="9">
      <t>ショウ</t>
    </rPh>
    <rPh sb="10" eb="11">
      <t>ケイ</t>
    </rPh>
    <rPh sb="12" eb="14">
      <t>ゼイヌキ</t>
    </rPh>
    <rPh sb="17" eb="19">
      <t>ベット</t>
    </rPh>
    <rPh sb="19" eb="21">
      <t>ケイヤク</t>
    </rPh>
    <phoneticPr fontId="19"/>
  </si>
  <si>
    <t>(4)</t>
  </si>
  <si>
    <t>システム利用料</t>
    <phoneticPr fontId="19"/>
  </si>
  <si>
    <t>ソフトウェア保守費用</t>
    <phoneticPr fontId="19"/>
  </si>
  <si>
    <t>ハードウェア保守費用（必要な場合のみ）</t>
    <rPh sb="6" eb="8">
      <t>ホシュ</t>
    </rPh>
    <rPh sb="11" eb="13">
      <t>ヒツヨウ</t>
    </rPh>
    <phoneticPr fontId="19"/>
  </si>
  <si>
    <t>①導入費用　小　計（税抜）</t>
    <rPh sb="1" eb="3">
      <t>ドウニュウ</t>
    </rPh>
    <rPh sb="3" eb="5">
      <t>ヒヨウ</t>
    </rPh>
    <rPh sb="6" eb="7">
      <t>ショウ</t>
    </rPh>
    <rPh sb="8" eb="9">
      <t>ケイ</t>
    </rPh>
    <rPh sb="10" eb="12">
      <t>ゼイヌキ</t>
    </rPh>
    <phoneticPr fontId="19"/>
  </si>
  <si>
    <t>２ 運用保守費用</t>
    <rPh sb="2" eb="4">
      <t>ウンヨウ</t>
    </rPh>
    <rPh sb="4" eb="6">
      <t>ホシュ</t>
    </rPh>
    <rPh sb="6" eb="8">
      <t>ヒヨウ</t>
    </rPh>
    <phoneticPr fontId="19"/>
  </si>
  <si>
    <t>導入費用</t>
    <rPh sb="0" eb="2">
      <t>ドウニュウ</t>
    </rPh>
    <rPh sb="2" eb="4">
      <t>ヒヨウ</t>
    </rPh>
    <phoneticPr fontId="19"/>
  </si>
  <si>
    <t>３ 運用終了時のデータ抽出費用</t>
    <phoneticPr fontId="19"/>
  </si>
  <si>
    <t>①導入費用（税抜）</t>
    <rPh sb="1" eb="3">
      <t>ドウニュウ</t>
    </rPh>
    <rPh sb="3" eb="5">
      <t>ヒヨウ</t>
    </rPh>
    <rPh sb="6" eb="8">
      <t>ゼイヌキ</t>
    </rPh>
    <phoneticPr fontId="19"/>
  </si>
  <si>
    <t>様式９</t>
    <rPh sb="0" eb="2">
      <t>ヨウシキ</t>
    </rPh>
    <phoneticPr fontId="19"/>
  </si>
  <si>
    <t>我孫子市庶務事務システム構築　見積書</t>
    <phoneticPr fontId="19"/>
  </si>
  <si>
    <t>年　　　月　　　日</t>
    <rPh sb="0" eb="1">
      <t>ネン</t>
    </rPh>
    <rPh sb="4" eb="5">
      <t>ガツ</t>
    </rPh>
    <rPh sb="8" eb="9">
      <t>ニチ</t>
    </rPh>
    <phoneticPr fontId="19"/>
  </si>
  <si>
    <t>(5)</t>
  </si>
  <si>
    <t>(6)</t>
  </si>
  <si>
    <t>③導入費用、運用保守費用等の総経費（税抜）</t>
    <rPh sb="1" eb="3">
      <t>ドウニュウ</t>
    </rPh>
    <rPh sb="3" eb="5">
      <t>ヒヨウ</t>
    </rPh>
    <rPh sb="6" eb="8">
      <t>ウンヨウ</t>
    </rPh>
    <rPh sb="8" eb="10">
      <t>ホシュ</t>
    </rPh>
    <rPh sb="10" eb="12">
      <t>ヒヨウ</t>
    </rPh>
    <rPh sb="12" eb="13">
      <t>ナド</t>
    </rPh>
    <rPh sb="18" eb="20">
      <t>ゼイヌキ</t>
    </rPh>
    <phoneticPr fontId="19"/>
  </si>
  <si>
    <t>導入費用、運用保守費用等の総経費（税込）</t>
    <rPh sb="17" eb="19">
      <t>ゼイコ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</si>
</sst>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\(0000&quot;年&quot;&quot;度&quot;\)"/>
    <numFmt numFmtId="177" formatCode="&quot;令&quot;&quot;和&quot;00&quot;年&quot;&quot;度&quot;"/>
  </numFmts>
  <fonts count="31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26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right"/>
    </xf>
    <xf numFmtId="0" fontId="25" fillId="0" borderId="0" xfId="0" applyFont="1">
      <alignment vertical="center"/>
    </xf>
    <xf numFmtId="49" fontId="22" fillId="0" borderId="10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0" fontId="20" fillId="0" borderId="0" xfId="0" applyFont="1" applyAlignment="1">
      <alignment vertical="center"/>
    </xf>
    <xf numFmtId="6" fontId="23" fillId="0" borderId="0" xfId="0" applyNumberFormat="1" applyFont="1" applyFill="1" applyBorder="1">
      <alignment vertical="center"/>
    </xf>
    <xf numFmtId="0" fontId="25" fillId="0" borderId="0" xfId="0" applyFont="1" applyFill="1">
      <alignment vertical="center"/>
    </xf>
    <xf numFmtId="38" fontId="22" fillId="0" borderId="11" xfId="0" applyNumberFormat="1" applyFont="1" applyBorder="1">
      <alignment vertical="center"/>
    </xf>
    <xf numFmtId="38" fontId="22" fillId="0" borderId="12" xfId="0" applyNumberFormat="1" applyFont="1" applyBorder="1">
      <alignment vertical="center"/>
    </xf>
    <xf numFmtId="38" fontId="22" fillId="0" borderId="13" xfId="0" applyNumberFormat="1" applyFont="1" applyBorder="1">
      <alignment vertical="center"/>
    </xf>
    <xf numFmtId="6" fontId="28" fillId="0" borderId="0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/>
    </xf>
    <xf numFmtId="0" fontId="23" fillId="0" borderId="0" xfId="0" applyFont="1" applyFill="1">
      <alignment vertical="center"/>
    </xf>
    <xf numFmtId="6" fontId="23" fillId="0" borderId="15" xfId="0" applyNumberFormat="1" applyFont="1" applyBorder="1">
      <alignment vertical="center"/>
    </xf>
    <xf numFmtId="6" fontId="23" fillId="0" borderId="0" xfId="0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6" fontId="29" fillId="0" borderId="0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Alignment="1">
      <alignment vertical="center"/>
    </xf>
    <xf numFmtId="38" fontId="22" fillId="24" borderId="16" xfId="0" applyNumberFormat="1" applyFont="1" applyFill="1" applyBorder="1">
      <alignment vertical="center"/>
    </xf>
    <xf numFmtId="38" fontId="22" fillId="24" borderId="17" xfId="0" applyNumberFormat="1" applyFont="1" applyFill="1" applyBorder="1">
      <alignment vertical="center"/>
    </xf>
    <xf numFmtId="38" fontId="22" fillId="24" borderId="19" xfId="0" applyNumberFormat="1" applyFont="1" applyFill="1" applyBorder="1">
      <alignment vertical="center"/>
    </xf>
    <xf numFmtId="38" fontId="22" fillId="24" borderId="20" xfId="0" applyNumberFormat="1" applyFont="1" applyFill="1" applyBorder="1">
      <alignment vertical="center"/>
    </xf>
    <xf numFmtId="38" fontId="22" fillId="24" borderId="21" xfId="0" applyNumberFormat="1" applyFont="1" applyFill="1" applyBorder="1">
      <alignment vertical="center"/>
    </xf>
    <xf numFmtId="38" fontId="22" fillId="24" borderId="11" xfId="0" applyNumberFormat="1" applyFont="1" applyFill="1" applyBorder="1">
      <alignment vertical="center"/>
    </xf>
    <xf numFmtId="38" fontId="22" fillId="24" borderId="22" xfId="0" applyNumberFormat="1" applyFont="1" applyFill="1" applyBorder="1">
      <alignment vertical="center"/>
    </xf>
    <xf numFmtId="6" fontId="23" fillId="0" borderId="23" xfId="0" applyNumberFormat="1" applyFont="1" applyBorder="1">
      <alignment vertical="center"/>
    </xf>
    <xf numFmtId="6" fontId="23" fillId="0" borderId="24" xfId="0" applyNumberFormat="1" applyFont="1" applyBorder="1">
      <alignment vertical="center"/>
    </xf>
    <xf numFmtId="38" fontId="22" fillId="0" borderId="25" xfId="0" applyNumberFormat="1" applyFont="1" applyBorder="1">
      <alignment vertical="center"/>
    </xf>
    <xf numFmtId="38" fontId="22" fillId="0" borderId="26" xfId="0" applyNumberFormat="1" applyFont="1" applyBorder="1">
      <alignment vertical="center"/>
    </xf>
    <xf numFmtId="38" fontId="22" fillId="24" borderId="27" xfId="0" applyNumberFormat="1" applyFont="1" applyFill="1" applyBorder="1">
      <alignment vertical="center"/>
    </xf>
    <xf numFmtId="49" fontId="22" fillId="0" borderId="30" xfId="0" applyNumberFormat="1" applyFont="1" applyBorder="1" applyAlignment="1">
      <alignment horizontal="center" vertical="center"/>
    </xf>
    <xf numFmtId="0" fontId="22" fillId="0" borderId="31" xfId="0" applyFont="1" applyFill="1" applyBorder="1" applyAlignment="1">
      <alignment horizontal="left" vertical="center" wrapText="1"/>
    </xf>
    <xf numFmtId="38" fontId="22" fillId="24" borderId="32" xfId="0" applyNumberFormat="1" applyFont="1" applyFill="1" applyBorder="1">
      <alignment vertical="center"/>
    </xf>
    <xf numFmtId="38" fontId="22" fillId="24" borderId="33" xfId="0" applyNumberFormat="1" applyFont="1" applyFill="1" applyBorder="1">
      <alignment vertical="center"/>
    </xf>
    <xf numFmtId="38" fontId="22" fillId="0" borderId="34" xfId="0" applyNumberFormat="1" applyFont="1" applyBorder="1">
      <alignment vertical="center"/>
    </xf>
    <xf numFmtId="38" fontId="22" fillId="0" borderId="35" xfId="0" applyNumberFormat="1" applyFont="1" applyBorder="1">
      <alignment vertical="center"/>
    </xf>
    <xf numFmtId="38" fontId="22" fillId="0" borderId="36" xfId="0" applyNumberFormat="1" applyFont="1" applyBorder="1">
      <alignment vertical="center"/>
    </xf>
    <xf numFmtId="38" fontId="22" fillId="0" borderId="37" xfId="0" applyNumberFormat="1" applyFont="1" applyBorder="1">
      <alignment vertical="center"/>
    </xf>
    <xf numFmtId="38" fontId="22" fillId="24" borderId="39" xfId="0" applyNumberFormat="1" applyFont="1" applyFill="1" applyBorder="1">
      <alignment vertical="center"/>
    </xf>
    <xf numFmtId="38" fontId="22" fillId="24" borderId="36" xfId="0" applyNumberFormat="1" applyFont="1" applyFill="1" applyBorder="1">
      <alignment vertical="center"/>
    </xf>
    <xf numFmtId="0" fontId="22" fillId="0" borderId="31" xfId="0" applyFont="1" applyBorder="1" applyAlignment="1">
      <alignment horizontal="left" vertical="center" wrapText="1"/>
    </xf>
    <xf numFmtId="38" fontId="22" fillId="0" borderId="32" xfId="0" applyNumberFormat="1" applyFont="1" applyFill="1" applyBorder="1">
      <alignment vertical="center"/>
    </xf>
    <xf numFmtId="38" fontId="22" fillId="24" borderId="41" xfId="0" applyNumberFormat="1" applyFont="1" applyFill="1" applyBorder="1">
      <alignment vertical="center"/>
    </xf>
    <xf numFmtId="38" fontId="22" fillId="24" borderId="42" xfId="0" applyNumberFormat="1" applyFont="1" applyFill="1" applyBorder="1">
      <alignment vertical="center"/>
    </xf>
    <xf numFmtId="49" fontId="22" fillId="0" borderId="14" xfId="0" applyNumberFormat="1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6" fontId="23" fillId="0" borderId="43" xfId="0" applyNumberFormat="1" applyFont="1" applyFill="1" applyBorder="1">
      <alignment vertical="center"/>
    </xf>
    <xf numFmtId="6" fontId="23" fillId="0" borderId="44" xfId="0" applyNumberFormat="1" applyFont="1" applyFill="1" applyBorder="1" applyAlignment="1">
      <alignment horizontal="center" vertical="center"/>
    </xf>
    <xf numFmtId="6" fontId="23" fillId="0" borderId="45" xfId="0" applyNumberFormat="1" applyFont="1" applyFill="1" applyBorder="1">
      <alignment vertical="center"/>
    </xf>
    <xf numFmtId="6" fontId="24" fillId="25" borderId="108" xfId="0" applyNumberFormat="1" applyFont="1" applyFill="1" applyBorder="1">
      <alignment vertical="center"/>
    </xf>
    <xf numFmtId="6" fontId="23" fillId="25" borderId="109" xfId="0" applyNumberFormat="1" applyFont="1" applyFill="1" applyBorder="1" applyAlignment="1">
      <alignment horizontal="center" vertical="center"/>
    </xf>
    <xf numFmtId="6" fontId="24" fillId="25" borderId="110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177" fontId="24" fillId="26" borderId="46" xfId="27" applyNumberFormat="1" applyFont="1" applyFill="1" applyBorder="1" applyAlignment="1">
      <alignment horizontal="center" shrinkToFit="1"/>
    </xf>
    <xf numFmtId="176" fontId="24" fillId="26" borderId="47" xfId="27" applyNumberFormat="1" applyFont="1" applyFill="1" applyBorder="1" applyAlignment="1">
      <alignment horizontal="center" vertical="top" shrinkToFit="1"/>
    </xf>
    <xf numFmtId="6" fontId="23" fillId="26" borderId="48" xfId="0" applyNumberFormat="1" applyFont="1" applyFill="1" applyBorder="1">
      <alignment vertical="center"/>
    </xf>
    <xf numFmtId="6" fontId="23" fillId="26" borderId="49" xfId="0" applyNumberFormat="1" applyFont="1" applyFill="1" applyBorder="1" applyAlignment="1">
      <alignment horizontal="center" vertical="center"/>
    </xf>
    <xf numFmtId="6" fontId="23" fillId="26" borderId="50" xfId="0" applyNumberFormat="1" applyFont="1" applyFill="1" applyBorder="1" applyAlignment="1">
      <alignment horizontal="right" vertical="center"/>
    </xf>
    <xf numFmtId="6" fontId="23" fillId="26" borderId="51" xfId="0" applyNumberFormat="1" applyFont="1" applyFill="1" applyBorder="1" applyAlignment="1">
      <alignment horizontal="center" vertical="center"/>
    </xf>
    <xf numFmtId="6" fontId="23" fillId="26" borderId="51" xfId="0" applyNumberFormat="1" applyFont="1" applyFill="1" applyBorder="1">
      <alignment vertical="center"/>
    </xf>
    <xf numFmtId="6" fontId="23" fillId="26" borderId="53" xfId="0" applyNumberFormat="1" applyFont="1" applyFill="1" applyBorder="1">
      <alignment vertical="center"/>
    </xf>
    <xf numFmtId="6" fontId="23" fillId="26" borderId="54" xfId="0" applyNumberFormat="1" applyFont="1" applyFill="1" applyBorder="1">
      <alignment vertical="center"/>
    </xf>
    <xf numFmtId="6" fontId="23" fillId="26" borderId="55" xfId="0" applyNumberFormat="1" applyFont="1" applyFill="1" applyBorder="1" applyAlignment="1">
      <alignment horizontal="right" vertical="center"/>
    </xf>
    <xf numFmtId="6" fontId="23" fillId="26" borderId="52" xfId="0" applyNumberFormat="1" applyFont="1" applyFill="1" applyBorder="1">
      <alignment vertical="center"/>
    </xf>
    <xf numFmtId="6" fontId="23" fillId="26" borderId="36" xfId="0" applyNumberFormat="1" applyFont="1" applyFill="1" applyBorder="1" applyAlignment="1">
      <alignment horizontal="center" vertical="center"/>
    </xf>
    <xf numFmtId="6" fontId="23" fillId="26" borderId="59" xfId="0" applyNumberFormat="1" applyFont="1" applyFill="1" applyBorder="1">
      <alignment vertical="center"/>
    </xf>
    <xf numFmtId="6" fontId="23" fillId="26" borderId="25" xfId="0" applyNumberFormat="1" applyFont="1" applyFill="1" applyBorder="1">
      <alignment vertical="center"/>
    </xf>
    <xf numFmtId="6" fontId="23" fillId="26" borderId="26" xfId="0" applyNumberFormat="1" applyFont="1" applyFill="1" applyBorder="1" applyAlignment="1">
      <alignment horizontal="right" vertical="center"/>
    </xf>
    <xf numFmtId="6" fontId="23" fillId="26" borderId="60" xfId="0" applyNumberFormat="1" applyFont="1" applyFill="1" applyBorder="1">
      <alignment vertical="center"/>
    </xf>
    <xf numFmtId="6" fontId="23" fillId="26" borderId="61" xfId="0" applyNumberFormat="1" applyFont="1" applyFill="1" applyBorder="1">
      <alignment vertical="center"/>
    </xf>
    <xf numFmtId="6" fontId="23" fillId="26" borderId="64" xfId="0" applyNumberFormat="1" applyFont="1" applyFill="1" applyBorder="1">
      <alignment vertical="center"/>
    </xf>
    <xf numFmtId="6" fontId="23" fillId="26" borderId="65" xfId="0" applyNumberFormat="1" applyFont="1" applyFill="1" applyBorder="1">
      <alignment vertical="center"/>
    </xf>
    <xf numFmtId="6" fontId="23" fillId="26" borderId="66" xfId="0" applyNumberFormat="1" applyFont="1" applyFill="1" applyBorder="1">
      <alignment vertical="center"/>
    </xf>
    <xf numFmtId="6" fontId="23" fillId="26" borderId="67" xfId="0" applyNumberFormat="1" applyFont="1" applyFill="1" applyBorder="1">
      <alignment vertical="center"/>
    </xf>
    <xf numFmtId="6" fontId="23" fillId="26" borderId="68" xfId="0" applyNumberFormat="1" applyFont="1" applyFill="1" applyBorder="1" applyAlignment="1">
      <alignment horizontal="right" vertical="center"/>
    </xf>
    <xf numFmtId="38" fontId="22" fillId="24" borderId="69" xfId="0" applyNumberFormat="1" applyFont="1" applyFill="1" applyBorder="1">
      <alignment vertical="center"/>
    </xf>
    <xf numFmtId="38" fontId="22" fillId="24" borderId="70" xfId="0" applyNumberFormat="1" applyFont="1" applyFill="1" applyBorder="1">
      <alignment vertical="center"/>
    </xf>
    <xf numFmtId="38" fontId="22" fillId="24" borderId="71" xfId="0" applyNumberFormat="1" applyFont="1" applyFill="1" applyBorder="1">
      <alignment vertical="center"/>
    </xf>
    <xf numFmtId="38" fontId="22" fillId="24" borderId="72" xfId="0" applyNumberFormat="1" applyFont="1" applyFill="1" applyBorder="1" applyAlignment="1">
      <alignment vertical="center"/>
    </xf>
    <xf numFmtId="38" fontId="22" fillId="0" borderId="73" xfId="0" applyNumberFormat="1" applyFont="1" applyFill="1" applyBorder="1" applyAlignment="1">
      <alignment vertical="center"/>
    </xf>
    <xf numFmtId="38" fontId="22" fillId="0" borderId="74" xfId="0" applyNumberFormat="1" applyFont="1" applyFill="1" applyBorder="1">
      <alignment vertical="center"/>
    </xf>
    <xf numFmtId="6" fontId="23" fillId="26" borderId="36" xfId="0" applyNumberFormat="1" applyFont="1" applyFill="1" applyBorder="1">
      <alignment vertical="center"/>
    </xf>
    <xf numFmtId="6" fontId="23" fillId="26" borderId="37" xfId="0" applyNumberFormat="1" applyFont="1" applyFill="1" applyBorder="1">
      <alignment vertical="center"/>
    </xf>
    <xf numFmtId="0" fontId="27" fillId="0" borderId="0" xfId="0" applyFont="1" applyAlignment="1">
      <alignment vertical="center"/>
    </xf>
    <xf numFmtId="38" fontId="22" fillId="24" borderId="18" xfId="0" applyNumberFormat="1" applyFont="1" applyFill="1" applyBorder="1" applyAlignment="1">
      <alignment vertical="center"/>
    </xf>
    <xf numFmtId="38" fontId="22" fillId="24" borderId="73" xfId="0" applyNumberFormat="1" applyFont="1" applyFill="1" applyBorder="1" applyAlignment="1">
      <alignment vertical="center"/>
    </xf>
    <xf numFmtId="6" fontId="23" fillId="0" borderId="44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38" xfId="0" applyFont="1" applyFill="1" applyBorder="1" applyAlignment="1">
      <alignment horizontal="left" vertical="center" wrapText="1"/>
    </xf>
    <xf numFmtId="38" fontId="22" fillId="0" borderId="12" xfId="0" applyNumberFormat="1" applyFont="1" applyFill="1" applyBorder="1">
      <alignment vertical="center"/>
    </xf>
    <xf numFmtId="38" fontId="22" fillId="0" borderId="40" xfId="0" applyNumberFormat="1" applyFont="1" applyFill="1" applyBorder="1">
      <alignment vertical="center"/>
    </xf>
    <xf numFmtId="6" fontId="23" fillId="26" borderId="111" xfId="0" applyNumberFormat="1" applyFont="1" applyFill="1" applyBorder="1">
      <alignment vertical="center"/>
    </xf>
    <xf numFmtId="6" fontId="23" fillId="26" borderId="63" xfId="0" applyNumberFormat="1" applyFont="1" applyFill="1" applyBorder="1">
      <alignment vertical="center"/>
    </xf>
    <xf numFmtId="0" fontId="27" fillId="0" borderId="0" xfId="0" applyFont="1" applyAlignment="1">
      <alignment horizontal="right" vertical="center"/>
    </xf>
    <xf numFmtId="0" fontId="22" fillId="0" borderId="37" xfId="0" applyFont="1" applyBorder="1" applyAlignment="1">
      <alignment horizontal="left" vertical="center" wrapText="1"/>
    </xf>
    <xf numFmtId="38" fontId="22" fillId="0" borderId="0" xfId="0" applyNumberFormat="1" applyFont="1" applyFill="1" applyBorder="1">
      <alignment vertical="center"/>
    </xf>
    <xf numFmtId="38" fontId="22" fillId="24" borderId="0" xfId="0" applyNumberFormat="1" applyFont="1" applyFill="1" applyBorder="1">
      <alignment vertical="center"/>
    </xf>
    <xf numFmtId="38" fontId="22" fillId="0" borderId="70" xfId="0" applyNumberFormat="1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24" fillId="26" borderId="83" xfId="27" applyFont="1" applyFill="1" applyBorder="1" applyAlignment="1">
      <alignment horizontal="center" vertical="center"/>
    </xf>
    <xf numFmtId="0" fontId="24" fillId="26" borderId="84" xfId="27" applyFont="1" applyFill="1" applyBorder="1" applyAlignment="1">
      <alignment horizontal="center" vertical="center"/>
    </xf>
    <xf numFmtId="0" fontId="24" fillId="26" borderId="85" xfId="27" applyFont="1" applyFill="1" applyBorder="1" applyAlignment="1">
      <alignment horizontal="center" vertical="center"/>
    </xf>
    <xf numFmtId="38" fontId="22" fillId="24" borderId="46" xfId="0" applyNumberFormat="1" applyFont="1" applyFill="1" applyBorder="1" applyAlignment="1">
      <alignment vertical="center"/>
    </xf>
    <xf numFmtId="38" fontId="22" fillId="24" borderId="58" xfId="0" applyNumberFormat="1" applyFont="1" applyFill="1" applyBorder="1" applyAlignment="1">
      <alignment vertical="center"/>
    </xf>
    <xf numFmtId="38" fontId="22" fillId="24" borderId="106" xfId="0" applyNumberFormat="1" applyFont="1" applyFill="1" applyBorder="1" applyAlignment="1">
      <alignment vertical="center"/>
    </xf>
    <xf numFmtId="38" fontId="22" fillId="24" borderId="94" xfId="0" applyNumberFormat="1" applyFont="1" applyFill="1" applyBorder="1" applyAlignment="1">
      <alignment vertical="center"/>
    </xf>
    <xf numFmtId="38" fontId="22" fillId="24" borderId="105" xfId="0" applyNumberFormat="1" applyFont="1" applyFill="1" applyBorder="1" applyAlignment="1">
      <alignment vertical="center"/>
    </xf>
    <xf numFmtId="38" fontId="22" fillId="24" borderId="107" xfId="0" applyNumberFormat="1" applyFont="1" applyFill="1" applyBorder="1" applyAlignment="1">
      <alignment vertical="center"/>
    </xf>
    <xf numFmtId="38" fontId="22" fillId="0" borderId="104" xfId="0" applyNumberFormat="1" applyFont="1" applyBorder="1" applyAlignment="1">
      <alignment vertical="center"/>
    </xf>
    <xf numFmtId="38" fontId="22" fillId="0" borderId="26" xfId="0" applyNumberFormat="1" applyFont="1" applyBorder="1" applyAlignment="1">
      <alignment vertical="center"/>
    </xf>
    <xf numFmtId="38" fontId="22" fillId="0" borderId="29" xfId="0" applyNumberFormat="1" applyFont="1" applyBorder="1" applyAlignment="1">
      <alignment vertical="center"/>
    </xf>
    <xf numFmtId="0" fontId="24" fillId="26" borderId="75" xfId="0" applyFont="1" applyFill="1" applyBorder="1" applyAlignment="1">
      <alignment horizontal="left" vertical="center"/>
    </xf>
    <xf numFmtId="0" fontId="24" fillId="26" borderId="54" xfId="0" applyFont="1" applyFill="1" applyBorder="1" applyAlignment="1">
      <alignment horizontal="left" vertical="center"/>
    </xf>
    <xf numFmtId="6" fontId="23" fillId="0" borderId="43" xfId="0" applyNumberFormat="1" applyFont="1" applyFill="1" applyBorder="1" applyAlignment="1">
      <alignment vertical="center"/>
    </xf>
    <xf numFmtId="6" fontId="23" fillId="0" borderId="57" xfId="0" applyNumberFormat="1" applyFont="1" applyFill="1" applyBorder="1" applyAlignment="1">
      <alignment vertical="center"/>
    </xf>
    <xf numFmtId="0" fontId="24" fillId="26" borderId="86" xfId="27" applyFont="1" applyFill="1" applyBorder="1" applyAlignment="1">
      <alignment horizontal="center" vertical="center" wrapText="1"/>
    </xf>
    <xf numFmtId="0" fontId="24" fillId="26" borderId="26" xfId="27" applyFont="1" applyFill="1" applyBorder="1" applyAlignment="1">
      <alignment horizontal="center" vertical="center"/>
    </xf>
    <xf numFmtId="0" fontId="24" fillId="26" borderId="18" xfId="27" applyFont="1" applyFill="1" applyBorder="1" applyAlignment="1">
      <alignment horizontal="center" vertical="center"/>
    </xf>
    <xf numFmtId="0" fontId="24" fillId="26" borderId="87" xfId="27" applyFont="1" applyFill="1" applyBorder="1" applyAlignment="1">
      <alignment horizontal="center" vertical="center"/>
    </xf>
    <xf numFmtId="0" fontId="24" fillId="26" borderId="99" xfId="0" applyFont="1" applyFill="1" applyBorder="1" applyAlignment="1">
      <alignment horizontal="left" vertical="center"/>
    </xf>
    <xf numFmtId="0" fontId="24" fillId="26" borderId="56" xfId="0" applyFont="1" applyFill="1" applyBorder="1" applyAlignment="1">
      <alignment horizontal="left" vertical="center"/>
    </xf>
    <xf numFmtId="0" fontId="24" fillId="26" borderId="77" xfId="0" applyFont="1" applyFill="1" applyBorder="1" applyAlignment="1">
      <alignment horizontal="left" vertical="center"/>
    </xf>
    <xf numFmtId="0" fontId="24" fillId="26" borderId="44" xfId="0" applyFont="1" applyFill="1" applyBorder="1" applyAlignment="1">
      <alignment horizontal="left" vertical="center"/>
    </xf>
    <xf numFmtId="0" fontId="24" fillId="26" borderId="78" xfId="0" applyFont="1" applyFill="1" applyBorder="1" applyAlignment="1">
      <alignment horizontal="left" vertical="center"/>
    </xf>
    <xf numFmtId="0" fontId="24" fillId="26" borderId="43" xfId="0" applyFont="1" applyFill="1" applyBorder="1" applyAlignment="1">
      <alignment horizontal="left" vertical="center"/>
    </xf>
    <xf numFmtId="0" fontId="24" fillId="26" borderId="79" xfId="0" applyFont="1" applyFill="1" applyBorder="1" applyAlignment="1">
      <alignment horizontal="left" vertical="center"/>
    </xf>
    <xf numFmtId="0" fontId="24" fillId="26" borderId="45" xfId="0" applyFont="1" applyFill="1" applyBorder="1" applyAlignment="1">
      <alignment horizontal="left" vertical="center"/>
    </xf>
    <xf numFmtId="0" fontId="23" fillId="26" borderId="80" xfId="27" applyFont="1" applyFill="1" applyBorder="1" applyAlignment="1">
      <alignment horizontal="center" vertical="center"/>
    </xf>
    <xf numFmtId="0" fontId="23" fillId="26" borderId="10" xfId="27" applyFont="1" applyFill="1" applyBorder="1" applyAlignment="1">
      <alignment horizontal="center" vertical="center"/>
    </xf>
    <xf numFmtId="0" fontId="23" fillId="26" borderId="81" xfId="27" applyFont="1" applyFill="1" applyBorder="1" applyAlignment="1">
      <alignment horizontal="center" vertical="center"/>
    </xf>
    <xf numFmtId="0" fontId="24" fillId="26" borderId="82" xfId="27" applyFont="1" applyFill="1" applyBorder="1" applyAlignment="1">
      <alignment horizontal="center" vertical="center"/>
    </xf>
    <xf numFmtId="0" fontId="24" fillId="26" borderId="14" xfId="27" applyFont="1" applyFill="1" applyBorder="1" applyAlignment="1">
      <alignment horizontal="center" vertical="center"/>
    </xf>
    <xf numFmtId="0" fontId="24" fillId="26" borderId="38" xfId="27" applyFont="1" applyFill="1" applyBorder="1" applyAlignment="1">
      <alignment horizontal="center" vertical="center"/>
    </xf>
    <xf numFmtId="0" fontId="24" fillId="26" borderId="39" xfId="27" applyFont="1" applyFill="1" applyBorder="1" applyAlignment="1">
      <alignment horizontal="center" vertical="center" wrapText="1"/>
    </xf>
    <xf numFmtId="0" fontId="24" fillId="26" borderId="48" xfId="27" applyFont="1" applyFill="1" applyBorder="1" applyAlignment="1">
      <alignment horizontal="center" vertical="center" wrapText="1"/>
    </xf>
    <xf numFmtId="0" fontId="24" fillId="26" borderId="92" xfId="0" applyFont="1" applyFill="1" applyBorder="1" applyAlignment="1">
      <alignment horizontal="left" vertical="center"/>
    </xf>
    <xf numFmtId="0" fontId="0" fillId="26" borderId="93" xfId="0" applyFill="1" applyBorder="1" applyAlignment="1">
      <alignment horizontal="left" vertical="center"/>
    </xf>
    <xf numFmtId="0" fontId="24" fillId="26" borderId="94" xfId="27" applyFont="1" applyFill="1" applyBorder="1" applyAlignment="1">
      <alignment horizontal="center" vertical="center" wrapText="1"/>
    </xf>
    <xf numFmtId="0" fontId="24" fillId="26" borderId="95" xfId="27" applyFont="1" applyFill="1" applyBorder="1" applyAlignment="1">
      <alignment horizontal="center" vertical="center" wrapText="1"/>
    </xf>
    <xf numFmtId="0" fontId="24" fillId="26" borderId="96" xfId="0" applyFont="1" applyFill="1" applyBorder="1" applyAlignment="1">
      <alignment horizontal="left" vertical="center"/>
    </xf>
    <xf numFmtId="0" fontId="24" fillId="26" borderId="62" xfId="0" applyFont="1" applyFill="1" applyBorder="1" applyAlignment="1">
      <alignment horizontal="left" vertical="center"/>
    </xf>
    <xf numFmtId="0" fontId="24" fillId="26" borderId="97" xfId="0" applyFont="1" applyFill="1" applyBorder="1" applyAlignment="1">
      <alignment horizontal="left" vertical="center"/>
    </xf>
    <xf numFmtId="0" fontId="24" fillId="26" borderId="98" xfId="0" applyFont="1" applyFill="1" applyBorder="1" applyAlignment="1">
      <alignment horizontal="left" vertical="center"/>
    </xf>
    <xf numFmtId="6" fontId="23" fillId="0" borderId="45" xfId="0" applyNumberFormat="1" applyFont="1" applyFill="1" applyBorder="1" applyAlignment="1">
      <alignment vertical="center"/>
    </xf>
    <xf numFmtId="6" fontId="23" fillId="0" borderId="76" xfId="0" applyNumberFormat="1" applyFont="1" applyFill="1" applyBorder="1" applyAlignment="1">
      <alignment vertical="center"/>
    </xf>
    <xf numFmtId="6" fontId="23" fillId="0" borderId="44" xfId="0" applyNumberFormat="1" applyFont="1" applyFill="1" applyBorder="1" applyAlignment="1">
      <alignment horizontal="center" vertical="center"/>
    </xf>
    <xf numFmtId="6" fontId="23" fillId="0" borderId="63" xfId="0" applyNumberFormat="1" applyFont="1" applyFill="1" applyBorder="1" applyAlignment="1">
      <alignment horizontal="center" vertical="center"/>
    </xf>
    <xf numFmtId="0" fontId="24" fillId="26" borderId="83" xfId="27" applyFont="1" applyFill="1" applyBorder="1" applyAlignment="1">
      <alignment horizontal="center" vertical="center" shrinkToFit="1"/>
    </xf>
    <xf numFmtId="0" fontId="24" fillId="26" borderId="84" xfId="27" applyFont="1" applyFill="1" applyBorder="1" applyAlignment="1">
      <alignment horizontal="center" vertical="center" shrinkToFit="1"/>
    </xf>
    <xf numFmtId="0" fontId="24" fillId="26" borderId="85" xfId="27" applyFont="1" applyFill="1" applyBorder="1" applyAlignment="1">
      <alignment horizontal="center" vertical="center" shrinkToFit="1"/>
    </xf>
    <xf numFmtId="0" fontId="24" fillId="26" borderId="103" xfId="0" applyFont="1" applyFill="1" applyBorder="1" applyAlignment="1">
      <alignment horizontal="left" vertical="center" wrapText="1"/>
    </xf>
    <xf numFmtId="0" fontId="24" fillId="26" borderId="37" xfId="0" applyFont="1" applyFill="1" applyBorder="1" applyAlignment="1">
      <alignment horizontal="left" vertical="center"/>
    </xf>
    <xf numFmtId="49" fontId="22" fillId="0" borderId="100" xfId="0" applyNumberFormat="1" applyFont="1" applyBorder="1" applyAlignment="1">
      <alignment vertical="center"/>
    </xf>
    <xf numFmtId="49" fontId="22" fillId="0" borderId="21" xfId="0" applyNumberFormat="1" applyFont="1" applyBorder="1" applyAlignment="1">
      <alignment vertical="center"/>
    </xf>
    <xf numFmtId="49" fontId="22" fillId="0" borderId="101" xfId="0" applyNumberFormat="1" applyFont="1" applyBorder="1" applyAlignment="1">
      <alignment vertical="center"/>
    </xf>
    <xf numFmtId="49" fontId="22" fillId="0" borderId="27" xfId="0" applyNumberFormat="1" applyFont="1" applyBorder="1" applyAlignment="1">
      <alignment vertical="center"/>
    </xf>
    <xf numFmtId="49" fontId="22" fillId="0" borderId="102" xfId="0" applyNumberFormat="1" applyFont="1" applyBorder="1" applyAlignment="1">
      <alignment vertical="center"/>
    </xf>
    <xf numFmtId="38" fontId="22" fillId="24" borderId="39" xfId="0" applyNumberFormat="1" applyFont="1" applyFill="1" applyBorder="1" applyAlignment="1">
      <alignment vertical="center"/>
    </xf>
    <xf numFmtId="38" fontId="22" fillId="24" borderId="36" xfId="0" applyNumberFormat="1" applyFont="1" applyFill="1" applyBorder="1" applyAlignment="1">
      <alignment vertical="center"/>
    </xf>
    <xf numFmtId="38" fontId="22" fillId="24" borderId="28" xfId="0" applyNumberFormat="1" applyFont="1" applyFill="1" applyBorder="1" applyAlignment="1">
      <alignment vertical="center"/>
    </xf>
    <xf numFmtId="0" fontId="24" fillId="26" borderId="88" xfId="0" applyFont="1" applyFill="1" applyBorder="1" applyAlignment="1">
      <alignment horizontal="left" vertical="center" shrinkToFit="1"/>
    </xf>
    <xf numFmtId="0" fontId="0" fillId="26" borderId="89" xfId="0" applyFill="1" applyBorder="1" applyAlignment="1">
      <alignment horizontal="left" vertical="center" shrinkToFit="1"/>
    </xf>
    <xf numFmtId="0" fontId="24" fillId="26" borderId="90" xfId="0" applyFont="1" applyFill="1" applyBorder="1" applyAlignment="1">
      <alignment horizontal="left" vertical="center" shrinkToFit="1"/>
    </xf>
    <xf numFmtId="0" fontId="0" fillId="26" borderId="91" xfId="0" applyFill="1" applyBorder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1016212</xdr:colOff>
      <xdr:row>5</xdr:row>
      <xdr:rowOff>536121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C6D1ECF-7777-4BB0-9371-7C29D3FF87FC}"/>
            </a:ext>
          </a:extLst>
        </xdr:cNvPr>
        <xdr:cNvSpPr/>
      </xdr:nvSpPr>
      <xdr:spPr>
        <a:xfrm>
          <a:off x="457200" y="3145971"/>
          <a:ext cx="4989498" cy="536121"/>
        </a:xfrm>
        <a:prstGeom prst="round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rgbClr val="00B050"/>
              </a:solidFill>
            </a:rPr>
            <a:t>緑色の枠が金額の記入欄です</a:t>
          </a:r>
        </a:p>
      </xdr:txBody>
    </xdr:sp>
    <xdr:clientData/>
  </xdr:twoCellAnchor>
  <xdr:twoCellAnchor>
    <xdr:from>
      <xdr:col>0</xdr:col>
      <xdr:colOff>424543</xdr:colOff>
      <xdr:row>6</xdr:row>
      <xdr:rowOff>76199</xdr:rowOff>
    </xdr:from>
    <xdr:to>
      <xdr:col>1</xdr:col>
      <xdr:colOff>3881760</xdr:colOff>
      <xdr:row>33</xdr:row>
      <xdr:rowOff>108857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9ED4D1F-C59F-458C-BEE7-A138BBD916F3}"/>
            </a:ext>
          </a:extLst>
        </xdr:cNvPr>
        <xdr:cNvSpPr/>
      </xdr:nvSpPr>
      <xdr:spPr>
        <a:xfrm>
          <a:off x="424543" y="3820885"/>
          <a:ext cx="3914417" cy="9993086"/>
        </a:xfrm>
        <a:prstGeom prst="roundRect">
          <a:avLst>
            <a:gd name="adj" fmla="val 10178"/>
          </a:avLst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600" b="1">
            <a:solidFill>
              <a:schemeClr val="accent6">
                <a:lumMod val="75000"/>
              </a:schemeClr>
            </a:solidFill>
          </a:endParaRPr>
        </a:p>
        <a:p>
          <a:pPr algn="ctr"/>
          <a:r>
            <a:rPr kumimoji="1" lang="ja-JP" altLang="en-US" sz="1600" b="1">
              <a:solidFill>
                <a:schemeClr val="accent6">
                  <a:lumMod val="75000"/>
                </a:schemeClr>
              </a:solidFill>
            </a:rPr>
            <a:t>内訳となる項目を記載してください。</a:t>
          </a:r>
        </a:p>
      </xdr:txBody>
    </xdr:sp>
    <xdr:clientData/>
  </xdr:twoCellAnchor>
  <xdr:twoCellAnchor>
    <xdr:from>
      <xdr:col>1</xdr:col>
      <xdr:colOff>3940629</xdr:colOff>
      <xdr:row>11</xdr:row>
      <xdr:rowOff>239486</xdr:rowOff>
    </xdr:from>
    <xdr:to>
      <xdr:col>3</xdr:col>
      <xdr:colOff>91955</xdr:colOff>
      <xdr:row>22</xdr:row>
      <xdr:rowOff>62592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017BA1-EBF4-4645-AB1A-8A4E501AF1A0}"/>
            </a:ext>
          </a:extLst>
        </xdr:cNvPr>
        <xdr:cNvSpPr/>
      </xdr:nvSpPr>
      <xdr:spPr>
        <a:xfrm>
          <a:off x="4397829" y="5823857"/>
          <a:ext cx="1844555" cy="3654878"/>
        </a:xfrm>
        <a:prstGeom prst="round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1665514</xdr:colOff>
      <xdr:row>23</xdr:row>
      <xdr:rowOff>228599</xdr:rowOff>
    </xdr:from>
    <xdr:to>
      <xdr:col>4</xdr:col>
      <xdr:colOff>76222</xdr:colOff>
      <xdr:row>30</xdr:row>
      <xdr:rowOff>108856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762ABD0-A0B5-46C7-9676-2735DFD79D52}"/>
            </a:ext>
          </a:extLst>
        </xdr:cNvPr>
        <xdr:cNvSpPr/>
      </xdr:nvSpPr>
      <xdr:spPr>
        <a:xfrm>
          <a:off x="6096000" y="10221685"/>
          <a:ext cx="1850593" cy="2318657"/>
        </a:xfrm>
        <a:prstGeom prst="round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1676399</xdr:colOff>
      <xdr:row>31</xdr:row>
      <xdr:rowOff>272143</xdr:rowOff>
    </xdr:from>
    <xdr:to>
      <xdr:col>5</xdr:col>
      <xdr:colOff>87107</xdr:colOff>
      <xdr:row>33</xdr:row>
      <xdr:rowOff>65316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D1CDFAC-9879-4D1A-83C9-7EC6678C660D}"/>
            </a:ext>
          </a:extLst>
        </xdr:cNvPr>
        <xdr:cNvSpPr/>
      </xdr:nvSpPr>
      <xdr:spPr>
        <a:xfrm>
          <a:off x="7826828" y="13280572"/>
          <a:ext cx="1850593" cy="489858"/>
        </a:xfrm>
        <a:prstGeom prst="round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1673134</xdr:colOff>
      <xdr:row>31</xdr:row>
      <xdr:rowOff>260714</xdr:rowOff>
    </xdr:from>
    <xdr:to>
      <xdr:col>5</xdr:col>
      <xdr:colOff>76040</xdr:colOff>
      <xdr:row>33</xdr:row>
      <xdr:rowOff>108804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C7EF643-1B3F-47F9-A486-CAD3FB3754DE}"/>
            </a:ext>
          </a:extLst>
        </xdr:cNvPr>
        <xdr:cNvSpPr/>
      </xdr:nvSpPr>
      <xdr:spPr>
        <a:xfrm>
          <a:off x="9544594" y="13222334"/>
          <a:ext cx="1847146" cy="533890"/>
        </a:xfrm>
        <a:prstGeom prst="round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3900350</xdr:colOff>
      <xdr:row>46</xdr:row>
      <xdr:rowOff>174173</xdr:rowOff>
    </xdr:from>
    <xdr:to>
      <xdr:col>3</xdr:col>
      <xdr:colOff>51258</xdr:colOff>
      <xdr:row>48</xdr:row>
      <xdr:rowOff>132821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A2A0C18-BDA4-4774-BD0A-9EA7F17E8E6D}"/>
            </a:ext>
          </a:extLst>
        </xdr:cNvPr>
        <xdr:cNvSpPr/>
      </xdr:nvSpPr>
      <xdr:spPr>
        <a:xfrm>
          <a:off x="4357550" y="18873653"/>
          <a:ext cx="1843048" cy="553008"/>
        </a:xfrm>
        <a:prstGeom prst="round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topLeftCell="A34" zoomScale="70" zoomScaleNormal="70" zoomScaleSheetLayoutView="50" zoomScalePageLayoutView="70" workbookViewId="0">
      <selection activeCell="E45" sqref="E45"/>
    </sheetView>
  </sheetViews>
  <sheetFormatPr defaultColWidth="9.109375" defaultRowHeight="20.100000000000001" customHeight="1" x14ac:dyDescent="0.15"/>
  <cols>
    <col min="1" max="1" width="6.6640625" style="3" customWidth="1"/>
    <col min="2" max="2" width="57.88671875" style="3" customWidth="1"/>
    <col min="3" max="6" width="25.109375" style="3" customWidth="1"/>
    <col min="7" max="10" width="22.44140625" style="3" bestFit="1" customWidth="1"/>
    <col min="11" max="11" width="22.88671875" style="3" bestFit="1" customWidth="1"/>
    <col min="12" max="12" width="24.44140625" style="3" customWidth="1"/>
    <col min="13" max="13" width="7.5546875" style="3" customWidth="1"/>
    <col min="14" max="16384" width="9.109375" style="3"/>
  </cols>
  <sheetData>
    <row r="1" spans="1:12" ht="35.4" customHeight="1" x14ac:dyDescent="0.15">
      <c r="A1" s="94" t="s">
        <v>59</v>
      </c>
      <c r="B1" s="94"/>
      <c r="C1" s="109" t="s">
        <v>60</v>
      </c>
      <c r="D1" s="109"/>
      <c r="E1" s="109"/>
      <c r="F1" s="109"/>
      <c r="G1" s="109"/>
      <c r="H1" s="109"/>
      <c r="I1" s="109"/>
      <c r="K1" s="104" t="s">
        <v>61</v>
      </c>
    </row>
    <row r="3" spans="1:12" ht="98.4" customHeight="1" x14ac:dyDescent="0.15"/>
    <row r="4" spans="1:12" s="1" customFormat="1" ht="47.25" customHeight="1" x14ac:dyDescent="0.15">
      <c r="H4" s="8" t="s">
        <v>4</v>
      </c>
    </row>
    <row r="5" spans="1:12" s="1" customFormat="1" ht="47.25" customHeight="1" x14ac:dyDescent="0.15">
      <c r="H5" s="8" t="s">
        <v>5</v>
      </c>
    </row>
    <row r="6" spans="1:12" s="1" customFormat="1" ht="47.25" customHeight="1" x14ac:dyDescent="0.15">
      <c r="H6" s="8" t="s">
        <v>3</v>
      </c>
      <c r="K6" s="2" t="s">
        <v>6</v>
      </c>
    </row>
    <row r="7" spans="1:12" s="1" customFormat="1" ht="45.6" customHeight="1" x14ac:dyDescent="0.15"/>
    <row r="8" spans="1:12" ht="20.100000000000001" customHeight="1" thickBot="1" x14ac:dyDescent="0.25">
      <c r="K8" s="4" t="s">
        <v>2</v>
      </c>
      <c r="L8" s="4"/>
    </row>
    <row r="9" spans="1:12" s="5" customFormat="1" ht="20.100000000000001" customHeight="1" x14ac:dyDescent="0.15">
      <c r="A9" s="138" t="s">
        <v>0</v>
      </c>
      <c r="B9" s="141" t="s">
        <v>1</v>
      </c>
      <c r="C9" s="110" t="s">
        <v>10</v>
      </c>
      <c r="D9" s="111"/>
      <c r="E9" s="112"/>
      <c r="F9" s="158" t="s">
        <v>16</v>
      </c>
      <c r="G9" s="159"/>
      <c r="H9" s="159"/>
      <c r="I9" s="159"/>
      <c r="J9" s="160"/>
      <c r="K9" s="126" t="s">
        <v>18</v>
      </c>
    </row>
    <row r="10" spans="1:12" s="5" customFormat="1" ht="30" customHeight="1" x14ac:dyDescent="0.25">
      <c r="A10" s="139"/>
      <c r="B10" s="142"/>
      <c r="C10" s="144" t="s">
        <v>56</v>
      </c>
      <c r="D10" s="128" t="s">
        <v>11</v>
      </c>
      <c r="E10" s="148" t="s">
        <v>37</v>
      </c>
      <c r="F10" s="64">
        <v>5</v>
      </c>
      <c r="G10" s="64">
        <f t="shared" ref="G10:J11" si="0">F10+1</f>
        <v>6</v>
      </c>
      <c r="H10" s="64">
        <f t="shared" si="0"/>
        <v>7</v>
      </c>
      <c r="I10" s="64">
        <f t="shared" si="0"/>
        <v>8</v>
      </c>
      <c r="J10" s="64">
        <f t="shared" si="0"/>
        <v>9</v>
      </c>
      <c r="K10" s="127"/>
    </row>
    <row r="11" spans="1:12" s="5" customFormat="1" ht="30" customHeight="1" x14ac:dyDescent="0.15">
      <c r="A11" s="140"/>
      <c r="B11" s="143"/>
      <c r="C11" s="145"/>
      <c r="D11" s="129"/>
      <c r="E11" s="149"/>
      <c r="F11" s="65">
        <v>2023</v>
      </c>
      <c r="G11" s="65">
        <f t="shared" si="0"/>
        <v>2024</v>
      </c>
      <c r="H11" s="65">
        <f t="shared" si="0"/>
        <v>2025</v>
      </c>
      <c r="I11" s="65">
        <f t="shared" si="0"/>
        <v>2026</v>
      </c>
      <c r="J11" s="65">
        <f t="shared" si="0"/>
        <v>2027</v>
      </c>
      <c r="K11" s="127"/>
    </row>
    <row r="12" spans="1:12" ht="27" customHeight="1" x14ac:dyDescent="0.15">
      <c r="A12" s="163" t="s">
        <v>29</v>
      </c>
      <c r="B12" s="164"/>
      <c r="C12" s="29"/>
      <c r="D12" s="30"/>
      <c r="E12" s="30"/>
      <c r="F12" s="31"/>
      <c r="G12" s="29"/>
      <c r="H12" s="29"/>
      <c r="I12" s="29"/>
      <c r="J12" s="32"/>
      <c r="K12" s="52"/>
    </row>
    <row r="13" spans="1:12" ht="27" customHeight="1" x14ac:dyDescent="0.15">
      <c r="A13" s="6" t="s">
        <v>8</v>
      </c>
      <c r="B13" s="15" t="s">
        <v>27</v>
      </c>
      <c r="C13" s="11"/>
      <c r="D13" s="95"/>
      <c r="E13" s="95"/>
      <c r="F13" s="168"/>
      <c r="G13" s="113"/>
      <c r="H13" s="113"/>
      <c r="I13" s="113"/>
      <c r="J13" s="116"/>
      <c r="K13" s="119">
        <f>SUM(C13:C22)</f>
        <v>0</v>
      </c>
    </row>
    <row r="14" spans="1:12" ht="27" customHeight="1" x14ac:dyDescent="0.15">
      <c r="A14" s="6" t="s">
        <v>9</v>
      </c>
      <c r="B14" s="15" t="s">
        <v>31</v>
      </c>
      <c r="C14" s="11"/>
      <c r="D14" s="95"/>
      <c r="E14" s="95"/>
      <c r="F14" s="169"/>
      <c r="G14" s="114"/>
      <c r="H14" s="114"/>
      <c r="I14" s="114"/>
      <c r="J14" s="117"/>
      <c r="K14" s="120"/>
    </row>
    <row r="15" spans="1:12" ht="27" customHeight="1" x14ac:dyDescent="0.15">
      <c r="A15" s="6" t="s">
        <v>7</v>
      </c>
      <c r="B15" s="16" t="s">
        <v>48</v>
      </c>
      <c r="C15" s="11"/>
      <c r="D15" s="95"/>
      <c r="E15" s="95"/>
      <c r="F15" s="169"/>
      <c r="G15" s="114"/>
      <c r="H15" s="114"/>
      <c r="I15" s="114"/>
      <c r="J15" s="117"/>
      <c r="K15" s="120"/>
    </row>
    <row r="16" spans="1:12" ht="27" customHeight="1" x14ac:dyDescent="0.15">
      <c r="A16" s="6" t="s">
        <v>14</v>
      </c>
      <c r="B16" s="15" t="s">
        <v>26</v>
      </c>
      <c r="C16" s="11"/>
      <c r="D16" s="95"/>
      <c r="E16" s="95"/>
      <c r="F16" s="169"/>
      <c r="G16" s="114"/>
      <c r="H16" s="114"/>
      <c r="I16" s="114"/>
      <c r="J16" s="117"/>
      <c r="K16" s="120"/>
    </row>
    <row r="17" spans="1:11" ht="27" customHeight="1" x14ac:dyDescent="0.15">
      <c r="A17" s="6" t="s">
        <v>19</v>
      </c>
      <c r="B17" s="15" t="s">
        <v>30</v>
      </c>
      <c r="C17" s="11"/>
      <c r="D17" s="95"/>
      <c r="E17" s="95"/>
      <c r="F17" s="169"/>
      <c r="G17" s="114"/>
      <c r="H17" s="114"/>
      <c r="I17" s="114"/>
      <c r="J17" s="117"/>
      <c r="K17" s="120"/>
    </row>
    <row r="18" spans="1:11" ht="27" customHeight="1" x14ac:dyDescent="0.15">
      <c r="A18" s="6" t="s">
        <v>20</v>
      </c>
      <c r="B18" s="15" t="s">
        <v>25</v>
      </c>
      <c r="C18" s="11"/>
      <c r="D18" s="95"/>
      <c r="E18" s="95"/>
      <c r="F18" s="169"/>
      <c r="G18" s="114"/>
      <c r="H18" s="114"/>
      <c r="I18" s="114"/>
      <c r="J18" s="117"/>
      <c r="K18" s="120"/>
    </row>
    <row r="19" spans="1:11" ht="27" customHeight="1" x14ac:dyDescent="0.15">
      <c r="A19" s="6" t="s">
        <v>21</v>
      </c>
      <c r="B19" s="15" t="s">
        <v>28</v>
      </c>
      <c r="C19" s="11"/>
      <c r="D19" s="95"/>
      <c r="E19" s="95"/>
      <c r="F19" s="169"/>
      <c r="G19" s="114"/>
      <c r="H19" s="114"/>
      <c r="I19" s="114"/>
      <c r="J19" s="117"/>
      <c r="K19" s="120"/>
    </row>
    <row r="20" spans="1:11" ht="27" customHeight="1" x14ac:dyDescent="0.15">
      <c r="A20" s="6" t="s">
        <v>22</v>
      </c>
      <c r="B20" s="15" t="s">
        <v>47</v>
      </c>
      <c r="C20" s="11"/>
      <c r="D20" s="95"/>
      <c r="E20" s="95"/>
      <c r="F20" s="169"/>
      <c r="G20" s="114"/>
      <c r="H20" s="114"/>
      <c r="I20" s="114"/>
      <c r="J20" s="117"/>
      <c r="K20" s="120"/>
    </row>
    <row r="21" spans="1:11" ht="27" customHeight="1" x14ac:dyDescent="0.15">
      <c r="A21" s="6" t="s">
        <v>23</v>
      </c>
      <c r="B21" s="15"/>
      <c r="C21" s="11"/>
      <c r="D21" s="95"/>
      <c r="E21" s="95"/>
      <c r="F21" s="169"/>
      <c r="G21" s="114"/>
      <c r="H21" s="114"/>
      <c r="I21" s="114"/>
      <c r="J21" s="117"/>
      <c r="K21" s="120"/>
    </row>
    <row r="22" spans="1:11" ht="27" customHeight="1" thickBot="1" x14ac:dyDescent="0.2">
      <c r="A22" s="40" t="s">
        <v>24</v>
      </c>
      <c r="B22" s="50"/>
      <c r="C22" s="51"/>
      <c r="D22" s="96"/>
      <c r="E22" s="96"/>
      <c r="F22" s="170"/>
      <c r="G22" s="115"/>
      <c r="H22" s="115"/>
      <c r="I22" s="115"/>
      <c r="J22" s="118"/>
      <c r="K22" s="121"/>
    </row>
    <row r="23" spans="1:11" ht="45" customHeight="1" thickTop="1" x14ac:dyDescent="0.15">
      <c r="A23" s="130" t="s">
        <v>54</v>
      </c>
      <c r="B23" s="131" t="s">
        <v>17</v>
      </c>
      <c r="C23" s="66">
        <f>SUM(C13:C22)</f>
        <v>0</v>
      </c>
      <c r="D23" s="67"/>
      <c r="E23" s="67"/>
      <c r="F23" s="66"/>
      <c r="G23" s="66"/>
      <c r="H23" s="66"/>
      <c r="I23" s="66"/>
      <c r="J23" s="66"/>
      <c r="K23" s="68">
        <f>K13</f>
        <v>0</v>
      </c>
    </row>
    <row r="24" spans="1:11" ht="27" customHeight="1" x14ac:dyDescent="0.15">
      <c r="A24" s="165" t="s">
        <v>55</v>
      </c>
      <c r="B24" s="166"/>
      <c r="C24" s="34"/>
      <c r="D24" s="28"/>
      <c r="E24" s="86"/>
      <c r="F24" s="34"/>
      <c r="G24" s="28"/>
      <c r="H24" s="28"/>
      <c r="I24" s="28"/>
      <c r="J24" s="39"/>
      <c r="K24" s="53"/>
    </row>
    <row r="25" spans="1:11" ht="27" customHeight="1" x14ac:dyDescent="0.15">
      <c r="A25" s="54" t="s">
        <v>8</v>
      </c>
      <c r="B25" s="16" t="s">
        <v>52</v>
      </c>
      <c r="C25" s="33"/>
      <c r="D25" s="100"/>
      <c r="E25" s="87"/>
      <c r="F25" s="11">
        <f>$D$25*12</f>
        <v>0</v>
      </c>
      <c r="G25" s="12">
        <f>$D$25*12</f>
        <v>0</v>
      </c>
      <c r="H25" s="12">
        <f>$D$25*12</f>
        <v>0</v>
      </c>
      <c r="I25" s="12">
        <f>$D$25*12</f>
        <v>0</v>
      </c>
      <c r="J25" s="45">
        <f>$D$25*12</f>
        <v>0</v>
      </c>
      <c r="K25" s="13">
        <f>SUM(F25:J25)</f>
        <v>0</v>
      </c>
    </row>
    <row r="26" spans="1:11" ht="27" customHeight="1" x14ac:dyDescent="0.15">
      <c r="A26" s="54" t="s">
        <v>9</v>
      </c>
      <c r="B26" s="15" t="s">
        <v>53</v>
      </c>
      <c r="C26" s="33"/>
      <c r="D26" s="100"/>
      <c r="E26" s="87"/>
      <c r="F26" s="11">
        <f t="shared" ref="F26:J27" si="1">$D$26*12</f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45">
        <f t="shared" si="1"/>
        <v>0</v>
      </c>
      <c r="K26" s="13">
        <f>SUM(F26:J26)</f>
        <v>0</v>
      </c>
    </row>
    <row r="27" spans="1:11" ht="27" customHeight="1" x14ac:dyDescent="0.15">
      <c r="A27" s="54" t="s">
        <v>7</v>
      </c>
      <c r="B27" s="99" t="s">
        <v>51</v>
      </c>
      <c r="C27" s="48"/>
      <c r="D27" s="101"/>
      <c r="E27" s="88"/>
      <c r="F27" s="11">
        <f t="shared" si="1"/>
        <v>0</v>
      </c>
      <c r="G27" s="12">
        <f t="shared" si="1"/>
        <v>0</v>
      </c>
      <c r="H27" s="12">
        <f t="shared" si="1"/>
        <v>0</v>
      </c>
      <c r="I27" s="12">
        <f t="shared" si="1"/>
        <v>0</v>
      </c>
      <c r="J27" s="45">
        <f t="shared" si="1"/>
        <v>0</v>
      </c>
      <c r="K27" s="13">
        <f>SUM(F27:J27)</f>
        <v>0</v>
      </c>
    </row>
    <row r="28" spans="1:11" ht="27" customHeight="1" x14ac:dyDescent="0.15">
      <c r="A28" s="54" t="s">
        <v>50</v>
      </c>
      <c r="B28" s="16" t="s">
        <v>42</v>
      </c>
      <c r="C28" s="33"/>
      <c r="D28" s="100"/>
      <c r="E28" s="87"/>
      <c r="F28" s="11">
        <f>$D$28*12</f>
        <v>0</v>
      </c>
      <c r="G28" s="12">
        <f>$D$28*12</f>
        <v>0</v>
      </c>
      <c r="H28" s="12">
        <f>$D$28*12</f>
        <v>0</v>
      </c>
      <c r="I28" s="12">
        <f>$D$28*12</f>
        <v>0</v>
      </c>
      <c r="J28" s="45">
        <f>$D$28*12</f>
        <v>0</v>
      </c>
      <c r="K28" s="13">
        <f>SUM(F28:J28)</f>
        <v>0</v>
      </c>
    </row>
    <row r="29" spans="1:11" ht="27" customHeight="1" x14ac:dyDescent="0.15">
      <c r="A29" s="54" t="s">
        <v>62</v>
      </c>
      <c r="B29" s="16"/>
      <c r="C29" s="33"/>
      <c r="D29" s="108"/>
      <c r="E29" s="87"/>
      <c r="F29" s="11">
        <f t="shared" ref="F29:J30" si="2">$D$28*12</f>
        <v>0</v>
      </c>
      <c r="G29" s="12">
        <f t="shared" si="2"/>
        <v>0</v>
      </c>
      <c r="H29" s="12">
        <f t="shared" si="2"/>
        <v>0</v>
      </c>
      <c r="I29" s="12">
        <f t="shared" si="2"/>
        <v>0</v>
      </c>
      <c r="J29" s="45">
        <f t="shared" si="2"/>
        <v>0</v>
      </c>
      <c r="K29" s="13">
        <f t="shared" ref="K29:K30" si="3">SUM(F29:J29)</f>
        <v>0</v>
      </c>
    </row>
    <row r="30" spans="1:11" ht="27" customHeight="1" thickBot="1" x14ac:dyDescent="0.2">
      <c r="A30" s="54" t="s">
        <v>63</v>
      </c>
      <c r="B30" s="105"/>
      <c r="C30" s="49"/>
      <c r="D30" s="106"/>
      <c r="E30" s="107"/>
      <c r="F30" s="46">
        <f t="shared" si="2"/>
        <v>0</v>
      </c>
      <c r="G30" s="37">
        <f t="shared" si="2"/>
        <v>0</v>
      </c>
      <c r="H30" s="37">
        <f t="shared" si="2"/>
        <v>0</v>
      </c>
      <c r="I30" s="37">
        <f t="shared" si="2"/>
        <v>0</v>
      </c>
      <c r="J30" s="47">
        <f t="shared" si="2"/>
        <v>0</v>
      </c>
      <c r="K30" s="38">
        <f t="shared" si="3"/>
        <v>0</v>
      </c>
    </row>
    <row r="31" spans="1:11" ht="45" customHeight="1" thickTop="1" x14ac:dyDescent="0.15">
      <c r="A31" s="122" t="s">
        <v>44</v>
      </c>
      <c r="B31" s="123"/>
      <c r="C31" s="69"/>
      <c r="D31" s="71">
        <f>SUM(D25:D30)</f>
        <v>0</v>
      </c>
      <c r="E31" s="74"/>
      <c r="F31" s="70">
        <f>SUM(F25:F30)</f>
        <v>0</v>
      </c>
      <c r="G31" s="71">
        <f t="shared" ref="G31:K31" si="4">SUM(G25:G30)</f>
        <v>0</v>
      </c>
      <c r="H31" s="71">
        <f t="shared" si="4"/>
        <v>0</v>
      </c>
      <c r="I31" s="71">
        <f t="shared" si="4"/>
        <v>0</v>
      </c>
      <c r="J31" s="72">
        <f t="shared" si="4"/>
        <v>0</v>
      </c>
      <c r="K31" s="73">
        <f t="shared" si="4"/>
        <v>0</v>
      </c>
    </row>
    <row r="32" spans="1:11" ht="27" customHeight="1" x14ac:dyDescent="0.15">
      <c r="A32" s="167" t="s">
        <v>57</v>
      </c>
      <c r="B32" s="166"/>
      <c r="C32" s="34"/>
      <c r="D32" s="28"/>
      <c r="E32" s="89"/>
      <c r="F32" s="34"/>
      <c r="G32" s="28"/>
      <c r="H32" s="28"/>
      <c r="I32" s="28"/>
      <c r="J32" s="39"/>
      <c r="K32" s="53"/>
    </row>
    <row r="33" spans="1:13" ht="27" customHeight="1" thickBot="1" x14ac:dyDescent="0.2">
      <c r="A33" s="40" t="s">
        <v>8</v>
      </c>
      <c r="B33" s="41" t="s">
        <v>15</v>
      </c>
      <c r="C33" s="42"/>
      <c r="D33" s="43"/>
      <c r="E33" s="90"/>
      <c r="F33" s="42"/>
      <c r="G33" s="43"/>
      <c r="H33" s="43"/>
      <c r="I33" s="43"/>
      <c r="J33" s="91"/>
      <c r="K33" s="44">
        <f>J33</f>
        <v>0</v>
      </c>
    </row>
    <row r="34" spans="1:13" ht="45" customHeight="1" thickTop="1" thickBot="1" x14ac:dyDescent="0.2">
      <c r="A34" s="161" t="s">
        <v>49</v>
      </c>
      <c r="B34" s="162"/>
      <c r="C34" s="75"/>
      <c r="D34" s="76"/>
      <c r="E34" s="76">
        <f>E33</f>
        <v>0</v>
      </c>
      <c r="F34" s="92"/>
      <c r="G34" s="77"/>
      <c r="H34" s="77"/>
      <c r="I34" s="77"/>
      <c r="J34" s="93">
        <f>J33</f>
        <v>0</v>
      </c>
      <c r="K34" s="78">
        <f>K33</f>
        <v>0</v>
      </c>
    </row>
    <row r="35" spans="1:13" s="5" customFormat="1" ht="45" customHeight="1" x14ac:dyDescent="0.15">
      <c r="A35" s="150" t="s">
        <v>45</v>
      </c>
      <c r="B35" s="151"/>
      <c r="C35" s="102">
        <f>C23+C31+C34</f>
        <v>0</v>
      </c>
      <c r="D35" s="79">
        <f>D23+D31+D34</f>
        <v>0</v>
      </c>
      <c r="E35" s="80">
        <f>E23+E31+E34</f>
        <v>0</v>
      </c>
      <c r="F35" s="102">
        <f>F31+F34+F23</f>
        <v>0</v>
      </c>
      <c r="G35" s="79">
        <f t="shared" ref="G35:J35" si="5">G31+G34+G23</f>
        <v>0</v>
      </c>
      <c r="H35" s="79">
        <f t="shared" si="5"/>
        <v>0</v>
      </c>
      <c r="I35" s="79">
        <f t="shared" si="5"/>
        <v>0</v>
      </c>
      <c r="J35" s="80">
        <f t="shared" si="5"/>
        <v>0</v>
      </c>
      <c r="K35" s="103">
        <f>K31+K34+K23</f>
        <v>0</v>
      </c>
      <c r="L35" s="3"/>
    </row>
    <row r="36" spans="1:13" s="5" customFormat="1" ht="45" customHeight="1" thickBot="1" x14ac:dyDescent="0.2">
      <c r="A36" s="152" t="s">
        <v>43</v>
      </c>
      <c r="B36" s="153"/>
      <c r="C36" s="81">
        <f>C35*1.1</f>
        <v>0</v>
      </c>
      <c r="D36" s="82">
        <f>D35*1.1</f>
        <v>0</v>
      </c>
      <c r="E36" s="82">
        <f>E35*1.1</f>
        <v>0</v>
      </c>
      <c r="F36" s="81">
        <f>ROUND(F35*1.1,0)</f>
        <v>0</v>
      </c>
      <c r="G36" s="83">
        <f>ROUND(G35*1.1,0)</f>
        <v>0</v>
      </c>
      <c r="H36" s="83">
        <f>ROUND(H35*1.1,0)</f>
        <v>0</v>
      </c>
      <c r="I36" s="83">
        <f>ROUND(I35*1.1,0)</f>
        <v>0</v>
      </c>
      <c r="J36" s="84">
        <f>ROUND(J35*1.1,0)</f>
        <v>0</v>
      </c>
      <c r="K36" s="85">
        <f>SUM(F36:J36)</f>
        <v>0</v>
      </c>
      <c r="L36" s="3"/>
    </row>
    <row r="37" spans="1:13" s="5" customFormat="1" ht="19.2" x14ac:dyDescent="0.15">
      <c r="A37" s="55"/>
      <c r="B37" s="17"/>
      <c r="C37" s="20"/>
      <c r="E37" s="22"/>
      <c r="F37" s="23"/>
      <c r="G37" s="22"/>
      <c r="J37" s="9"/>
      <c r="K37" s="9"/>
    </row>
    <row r="38" spans="1:13" s="5" customFormat="1" ht="26.25" customHeight="1" thickBot="1" x14ac:dyDescent="0.2">
      <c r="A38" s="63" t="s">
        <v>38</v>
      </c>
      <c r="B38" s="55" t="s">
        <v>39</v>
      </c>
      <c r="C38" s="20"/>
      <c r="E38" s="9"/>
      <c r="F38" s="9"/>
      <c r="G38" s="9"/>
      <c r="H38" s="9"/>
      <c r="I38" s="14"/>
      <c r="J38" s="9"/>
      <c r="L38" s="9"/>
      <c r="M38" s="7"/>
    </row>
    <row r="39" spans="1:13" s="10" customFormat="1" ht="26.25" customHeight="1" thickTop="1" x14ac:dyDescent="0.15">
      <c r="A39" s="132"/>
      <c r="B39" s="133"/>
      <c r="C39" s="61" t="s">
        <v>33</v>
      </c>
      <c r="D39" s="58" t="s">
        <v>32</v>
      </c>
      <c r="E39" s="156" t="s">
        <v>46</v>
      </c>
      <c r="F39" s="156"/>
      <c r="G39" s="156"/>
      <c r="H39" s="156"/>
      <c r="I39" s="157"/>
      <c r="J39" s="9"/>
      <c r="K39" s="9"/>
      <c r="L39" s="18"/>
      <c r="M39" s="18"/>
    </row>
    <row r="40" spans="1:13" s="10" customFormat="1" ht="26.25" customHeight="1" x14ac:dyDescent="0.15">
      <c r="A40" s="134" t="s">
        <v>58</v>
      </c>
      <c r="B40" s="135"/>
      <c r="C40" s="62">
        <v>35640000</v>
      </c>
      <c r="D40" s="57">
        <f>C35</f>
        <v>0</v>
      </c>
      <c r="E40" s="124" t="s">
        <v>35</v>
      </c>
      <c r="F40" s="124"/>
      <c r="G40" s="124"/>
      <c r="H40" s="124"/>
      <c r="I40" s="125"/>
      <c r="J40" s="9"/>
      <c r="K40" s="9"/>
    </row>
    <row r="41" spans="1:13" s="10" customFormat="1" ht="26.25" customHeight="1" thickBot="1" x14ac:dyDescent="0.2">
      <c r="A41" s="136" t="s">
        <v>34</v>
      </c>
      <c r="B41" s="137"/>
      <c r="C41" s="60">
        <v>17244000</v>
      </c>
      <c r="D41" s="59">
        <f>K31</f>
        <v>0</v>
      </c>
      <c r="E41" s="154" t="s">
        <v>36</v>
      </c>
      <c r="F41" s="154"/>
      <c r="G41" s="154"/>
      <c r="H41" s="154"/>
      <c r="I41" s="155"/>
      <c r="J41" s="20"/>
      <c r="K41" s="9"/>
    </row>
    <row r="42" spans="1:13" s="10" customFormat="1" ht="19.2" x14ac:dyDescent="0.15">
      <c r="A42" s="56"/>
      <c r="B42" s="56"/>
      <c r="C42" s="9"/>
      <c r="D42" s="9"/>
      <c r="E42" s="3"/>
      <c r="F42" s="9"/>
      <c r="G42" s="9"/>
      <c r="H42" s="9"/>
      <c r="I42" s="9"/>
      <c r="J42" s="9"/>
      <c r="K42" s="9"/>
    </row>
    <row r="43" spans="1:13" s="10" customFormat="1" ht="26.25" customHeight="1" thickBot="1" x14ac:dyDescent="0.2">
      <c r="A43" s="63" t="s">
        <v>38</v>
      </c>
      <c r="B43" s="55" t="s">
        <v>40</v>
      </c>
      <c r="C43" s="9"/>
      <c r="D43" s="9"/>
      <c r="E43" s="3"/>
      <c r="F43" s="9"/>
      <c r="G43" s="9"/>
      <c r="H43" s="9"/>
      <c r="I43" s="9"/>
      <c r="J43" s="9"/>
      <c r="K43" s="9"/>
    </row>
    <row r="44" spans="1:13" ht="27" customHeight="1" thickTop="1" x14ac:dyDescent="0.15">
      <c r="A44" s="171" t="s">
        <v>64</v>
      </c>
      <c r="B44" s="172"/>
      <c r="C44" s="36">
        <f>K35</f>
        <v>0</v>
      </c>
      <c r="D44" s="21"/>
      <c r="E44" s="9"/>
      <c r="K44" s="5"/>
    </row>
    <row r="45" spans="1:13" ht="23.25" customHeight="1" thickBot="1" x14ac:dyDescent="0.2">
      <c r="A45" s="173" t="s">
        <v>65</v>
      </c>
      <c r="B45" s="174"/>
      <c r="C45" s="35">
        <f>K36</f>
        <v>0</v>
      </c>
      <c r="D45" s="21"/>
      <c r="E45" s="9"/>
      <c r="F45" s="9"/>
      <c r="G45" s="9"/>
      <c r="H45" s="9"/>
      <c r="I45" s="9"/>
      <c r="J45" s="9"/>
      <c r="K45" s="9"/>
    </row>
    <row r="46" spans="1:13" ht="19.8" thickTop="1" x14ac:dyDescent="0.15">
      <c r="A46" s="17"/>
      <c r="K46" s="9"/>
    </row>
    <row r="47" spans="1:13" ht="20.100000000000001" customHeight="1" thickBot="1" x14ac:dyDescent="0.2">
      <c r="A47" s="63" t="s">
        <v>38</v>
      </c>
      <c r="B47" s="55" t="s">
        <v>41</v>
      </c>
      <c r="D47" s="27"/>
    </row>
    <row r="48" spans="1:13" ht="27" customHeight="1" thickTop="1" thickBot="1" x14ac:dyDescent="0.2">
      <c r="A48" s="146" t="s">
        <v>13</v>
      </c>
      <c r="B48" s="147"/>
      <c r="C48" s="19"/>
      <c r="D48" s="27"/>
    </row>
    <row r="49" spans="1:12" ht="19.8" thickTop="1" x14ac:dyDescent="0.15">
      <c r="A49" s="24" t="s">
        <v>12</v>
      </c>
      <c r="D49" s="27"/>
    </row>
    <row r="50" spans="1:12" ht="20.100000000000001" customHeight="1" x14ac:dyDescent="0.15">
      <c r="D50" s="27"/>
    </row>
    <row r="52" spans="1:12" s="26" customFormat="1" ht="20.100000000000001" customHeigh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3"/>
      <c r="L52" s="25"/>
    </row>
    <row r="53" spans="1:12" s="26" customFormat="1" ht="20.100000000000001" customHeigh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3"/>
      <c r="L53" s="25"/>
    </row>
    <row r="54" spans="1:12" s="26" customFormat="1" ht="20.100000000000001" customHeigh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3"/>
      <c r="L54" s="25"/>
    </row>
    <row r="55" spans="1:12" s="26" customFormat="1" ht="20.100000000000001" customHeigh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3"/>
      <c r="L55" s="25"/>
    </row>
    <row r="56" spans="1:12" s="26" customFormat="1" ht="20.100000000000001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1:12" s="26" customFormat="1" ht="20.100000000000001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1:12" s="26" customFormat="1" ht="20.100000000000001" customHeigh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2" s="26" customFormat="1" ht="20.100000000000001" customHeigh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2" s="26" customFormat="1" ht="20.100000000000001" customHeigh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2" s="26" customFormat="1" ht="20.100000000000001" customHeigh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12" s="26" customFormat="1" ht="20.100000000000001" customHeight="1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 s="26" customFormat="1" ht="20.100000000000001" customHeigh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2" s="26" customFormat="1" ht="20.100000000000001" customHeigh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2" s="26" customFormat="1" ht="20.100000000000001" customHeight="1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1:12" s="26" customFormat="1" ht="20.100000000000001" customHeigh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2" ht="20.100000000000001" customHeight="1" x14ac:dyDescent="0.15">
      <c r="K67" s="25"/>
    </row>
    <row r="68" spans="1:12" ht="20.100000000000001" customHeight="1" x14ac:dyDescent="0.15">
      <c r="K68" s="25"/>
    </row>
    <row r="69" spans="1:12" ht="20.100000000000001" customHeight="1" x14ac:dyDescent="0.15">
      <c r="K69" s="25"/>
    </row>
    <row r="70" spans="1:12" ht="20.100000000000001" customHeight="1" x14ac:dyDescent="0.15">
      <c r="K70" s="25"/>
    </row>
  </sheetData>
  <mergeCells count="32">
    <mergeCell ref="A45:B45"/>
    <mergeCell ref="A48:B48"/>
    <mergeCell ref="E10:E11"/>
    <mergeCell ref="A35:B35"/>
    <mergeCell ref="A36:B36"/>
    <mergeCell ref="E41:I41"/>
    <mergeCell ref="E39:I39"/>
    <mergeCell ref="A34:B34"/>
    <mergeCell ref="A12:B12"/>
    <mergeCell ref="A24:B24"/>
    <mergeCell ref="A32:B32"/>
    <mergeCell ref="F13:F22"/>
    <mergeCell ref="G13:G22"/>
    <mergeCell ref="H13:H22"/>
    <mergeCell ref="A41:B41"/>
    <mergeCell ref="A9:A11"/>
    <mergeCell ref="B9:B11"/>
    <mergeCell ref="C10:C11"/>
    <mergeCell ref="A44:B44"/>
    <mergeCell ref="A31:B31"/>
    <mergeCell ref="E40:I40"/>
    <mergeCell ref="K9:K11"/>
    <mergeCell ref="D10:D11"/>
    <mergeCell ref="A23:B23"/>
    <mergeCell ref="A39:B39"/>
    <mergeCell ref="A40:B40"/>
    <mergeCell ref="F9:J9"/>
    <mergeCell ref="C1:I1"/>
    <mergeCell ref="C9:E9"/>
    <mergeCell ref="I13:I22"/>
    <mergeCell ref="J13:J22"/>
    <mergeCell ref="K13:K22"/>
  </mergeCells>
  <phoneticPr fontId="19"/>
  <pageMargins left="0.19685039370078741" right="0.19685039370078741" top="0.59055118110236227" bottom="0.19685039370078741" header="0.39370078740157483" footer="0.19685039370078741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9F67-DD60-44F3-9EE9-9AAD69E1E053}">
  <sheetPr>
    <pageSetUpPr fitToPage="1"/>
  </sheetPr>
  <dimension ref="A1:M70"/>
  <sheetViews>
    <sheetView zoomScale="70" zoomScaleNormal="70" zoomScaleSheetLayoutView="50" zoomScalePageLayoutView="70" workbookViewId="0">
      <selection activeCell="D4" sqref="D4"/>
    </sheetView>
  </sheetViews>
  <sheetFormatPr defaultColWidth="9.109375" defaultRowHeight="20.100000000000001" customHeight="1" x14ac:dyDescent="0.15"/>
  <cols>
    <col min="1" max="1" width="6.6640625" style="3" customWidth="1"/>
    <col min="2" max="2" width="57.88671875" style="3" customWidth="1"/>
    <col min="3" max="6" width="25.109375" style="3" customWidth="1"/>
    <col min="7" max="10" width="22.44140625" style="3" bestFit="1" customWidth="1"/>
    <col min="11" max="11" width="22.88671875" style="3" bestFit="1" customWidth="1"/>
    <col min="12" max="12" width="24.44140625" style="3" customWidth="1"/>
    <col min="13" max="13" width="7.5546875" style="3" customWidth="1"/>
    <col min="14" max="16384" width="9.109375" style="3"/>
  </cols>
  <sheetData>
    <row r="1" spans="1:12" ht="35.4" customHeight="1" x14ac:dyDescent="0.15">
      <c r="A1" s="98" t="s">
        <v>59</v>
      </c>
      <c r="B1" s="98"/>
      <c r="C1" s="109" t="s">
        <v>60</v>
      </c>
      <c r="D1" s="109"/>
      <c r="E1" s="109"/>
      <c r="F1" s="109"/>
      <c r="G1" s="109"/>
      <c r="H1" s="109"/>
      <c r="I1" s="109"/>
      <c r="K1" s="104" t="s">
        <v>61</v>
      </c>
    </row>
    <row r="3" spans="1:12" ht="98.4" customHeight="1" x14ac:dyDescent="0.15"/>
    <row r="4" spans="1:12" s="1" customFormat="1" ht="47.25" customHeight="1" x14ac:dyDescent="0.15">
      <c r="H4" s="8" t="s">
        <v>4</v>
      </c>
    </row>
    <row r="5" spans="1:12" s="1" customFormat="1" ht="47.25" customHeight="1" x14ac:dyDescent="0.15">
      <c r="H5" s="8" t="s">
        <v>5</v>
      </c>
    </row>
    <row r="6" spans="1:12" s="1" customFormat="1" ht="47.25" customHeight="1" x14ac:dyDescent="0.15">
      <c r="H6" s="8" t="s">
        <v>3</v>
      </c>
      <c r="K6" s="2" t="s">
        <v>6</v>
      </c>
    </row>
    <row r="7" spans="1:12" s="1" customFormat="1" ht="45.6" customHeight="1" x14ac:dyDescent="0.15"/>
    <row r="8" spans="1:12" ht="20.100000000000001" customHeight="1" thickBot="1" x14ac:dyDescent="0.25">
      <c r="K8" s="4" t="s">
        <v>2</v>
      </c>
      <c r="L8" s="4"/>
    </row>
    <row r="9" spans="1:12" s="5" customFormat="1" ht="20.100000000000001" customHeight="1" x14ac:dyDescent="0.15">
      <c r="A9" s="138" t="s">
        <v>0</v>
      </c>
      <c r="B9" s="141" t="s">
        <v>1</v>
      </c>
      <c r="C9" s="110" t="s">
        <v>10</v>
      </c>
      <c r="D9" s="111"/>
      <c r="E9" s="112"/>
      <c r="F9" s="158" t="s">
        <v>16</v>
      </c>
      <c r="G9" s="159"/>
      <c r="H9" s="159"/>
      <c r="I9" s="159"/>
      <c r="J9" s="160"/>
      <c r="K9" s="126" t="s">
        <v>18</v>
      </c>
    </row>
    <row r="10" spans="1:12" s="5" customFormat="1" ht="30" customHeight="1" x14ac:dyDescent="0.25">
      <c r="A10" s="139"/>
      <c r="B10" s="142"/>
      <c r="C10" s="144" t="s">
        <v>56</v>
      </c>
      <c r="D10" s="128" t="s">
        <v>11</v>
      </c>
      <c r="E10" s="148" t="s">
        <v>37</v>
      </c>
      <c r="F10" s="64">
        <v>5</v>
      </c>
      <c r="G10" s="64">
        <f t="shared" ref="G10:J11" si="0">F10+1</f>
        <v>6</v>
      </c>
      <c r="H10" s="64">
        <f t="shared" si="0"/>
        <v>7</v>
      </c>
      <c r="I10" s="64">
        <f t="shared" si="0"/>
        <v>8</v>
      </c>
      <c r="J10" s="64">
        <f t="shared" si="0"/>
        <v>9</v>
      </c>
      <c r="K10" s="127"/>
    </row>
    <row r="11" spans="1:12" s="5" customFormat="1" ht="30" customHeight="1" x14ac:dyDescent="0.15">
      <c r="A11" s="140"/>
      <c r="B11" s="143"/>
      <c r="C11" s="145"/>
      <c r="D11" s="129"/>
      <c r="E11" s="149"/>
      <c r="F11" s="65">
        <v>2023</v>
      </c>
      <c r="G11" s="65">
        <f t="shared" si="0"/>
        <v>2024</v>
      </c>
      <c r="H11" s="65">
        <f t="shared" si="0"/>
        <v>2025</v>
      </c>
      <c r="I11" s="65">
        <f t="shared" si="0"/>
        <v>2026</v>
      </c>
      <c r="J11" s="65">
        <f t="shared" si="0"/>
        <v>2027</v>
      </c>
      <c r="K11" s="127"/>
    </row>
    <row r="12" spans="1:12" ht="27" customHeight="1" x14ac:dyDescent="0.15">
      <c r="A12" s="163" t="s">
        <v>29</v>
      </c>
      <c r="B12" s="164"/>
      <c r="C12" s="29"/>
      <c r="D12" s="30"/>
      <c r="E12" s="30"/>
      <c r="F12" s="31"/>
      <c r="G12" s="29"/>
      <c r="H12" s="29"/>
      <c r="I12" s="29"/>
      <c r="J12" s="32"/>
      <c r="K12" s="52"/>
    </row>
    <row r="13" spans="1:12" ht="27" customHeight="1" x14ac:dyDescent="0.15">
      <c r="A13" s="6" t="s">
        <v>8</v>
      </c>
      <c r="B13" s="15" t="s">
        <v>27</v>
      </c>
      <c r="C13" s="11">
        <v>8000000</v>
      </c>
      <c r="D13" s="95"/>
      <c r="E13" s="95"/>
      <c r="F13" s="168"/>
      <c r="G13" s="113"/>
      <c r="H13" s="113"/>
      <c r="I13" s="113"/>
      <c r="J13" s="116"/>
      <c r="K13" s="119">
        <f>SUM(C13:C22)</f>
        <v>35000000</v>
      </c>
    </row>
    <row r="14" spans="1:12" ht="27" customHeight="1" x14ac:dyDescent="0.15">
      <c r="A14" s="6" t="s">
        <v>9</v>
      </c>
      <c r="B14" s="15" t="s">
        <v>31</v>
      </c>
      <c r="C14" s="11">
        <v>0</v>
      </c>
      <c r="D14" s="95"/>
      <c r="E14" s="95"/>
      <c r="F14" s="169"/>
      <c r="G14" s="114"/>
      <c r="H14" s="114"/>
      <c r="I14" s="114"/>
      <c r="J14" s="117"/>
      <c r="K14" s="120"/>
    </row>
    <row r="15" spans="1:12" ht="27" customHeight="1" x14ac:dyDescent="0.15">
      <c r="A15" s="6" t="s">
        <v>7</v>
      </c>
      <c r="B15" s="16" t="s">
        <v>48</v>
      </c>
      <c r="C15" s="11">
        <v>8000000</v>
      </c>
      <c r="D15" s="95"/>
      <c r="E15" s="95"/>
      <c r="F15" s="169"/>
      <c r="G15" s="114"/>
      <c r="H15" s="114"/>
      <c r="I15" s="114"/>
      <c r="J15" s="117"/>
      <c r="K15" s="120"/>
    </row>
    <row r="16" spans="1:12" ht="27" customHeight="1" x14ac:dyDescent="0.15">
      <c r="A16" s="6" t="s">
        <v>14</v>
      </c>
      <c r="B16" s="15" t="s">
        <v>26</v>
      </c>
      <c r="C16" s="11">
        <v>8000000</v>
      </c>
      <c r="D16" s="95"/>
      <c r="E16" s="95"/>
      <c r="F16" s="169"/>
      <c r="G16" s="114"/>
      <c r="H16" s="114"/>
      <c r="I16" s="114"/>
      <c r="J16" s="117"/>
      <c r="K16" s="120"/>
    </row>
    <row r="17" spans="1:11" ht="27" customHeight="1" x14ac:dyDescent="0.15">
      <c r="A17" s="6" t="s">
        <v>19</v>
      </c>
      <c r="B17" s="15" t="s">
        <v>30</v>
      </c>
      <c r="C17" s="11">
        <v>5000000</v>
      </c>
      <c r="D17" s="95"/>
      <c r="E17" s="95"/>
      <c r="F17" s="169"/>
      <c r="G17" s="114"/>
      <c r="H17" s="114"/>
      <c r="I17" s="114"/>
      <c r="J17" s="117"/>
      <c r="K17" s="120"/>
    </row>
    <row r="18" spans="1:11" ht="27" customHeight="1" x14ac:dyDescent="0.15">
      <c r="A18" s="6" t="s">
        <v>20</v>
      </c>
      <c r="B18" s="15" t="s">
        <v>25</v>
      </c>
      <c r="C18" s="11">
        <v>0</v>
      </c>
      <c r="D18" s="95"/>
      <c r="E18" s="95"/>
      <c r="F18" s="169"/>
      <c r="G18" s="114"/>
      <c r="H18" s="114"/>
      <c r="I18" s="114"/>
      <c r="J18" s="117"/>
      <c r="K18" s="120"/>
    </row>
    <row r="19" spans="1:11" ht="27" customHeight="1" x14ac:dyDescent="0.15">
      <c r="A19" s="6" t="s">
        <v>21</v>
      </c>
      <c r="B19" s="15" t="s">
        <v>28</v>
      </c>
      <c r="C19" s="11">
        <v>1000000</v>
      </c>
      <c r="D19" s="95"/>
      <c r="E19" s="95"/>
      <c r="F19" s="169"/>
      <c r="G19" s="114"/>
      <c r="H19" s="114"/>
      <c r="I19" s="114"/>
      <c r="J19" s="117"/>
      <c r="K19" s="120"/>
    </row>
    <row r="20" spans="1:11" ht="27" customHeight="1" x14ac:dyDescent="0.15">
      <c r="A20" s="6" t="s">
        <v>22</v>
      </c>
      <c r="B20" s="15" t="s">
        <v>47</v>
      </c>
      <c r="C20" s="11">
        <v>5000000</v>
      </c>
      <c r="D20" s="95"/>
      <c r="E20" s="95"/>
      <c r="F20" s="169"/>
      <c r="G20" s="114"/>
      <c r="H20" s="114"/>
      <c r="I20" s="114"/>
      <c r="J20" s="117"/>
      <c r="K20" s="120"/>
    </row>
    <row r="21" spans="1:11" ht="27" customHeight="1" x14ac:dyDescent="0.15">
      <c r="A21" s="6" t="s">
        <v>23</v>
      </c>
      <c r="B21" s="15"/>
      <c r="C21" s="11"/>
      <c r="D21" s="95"/>
      <c r="E21" s="95"/>
      <c r="F21" s="169"/>
      <c r="G21" s="114"/>
      <c r="H21" s="114"/>
      <c r="I21" s="114"/>
      <c r="J21" s="117"/>
      <c r="K21" s="120"/>
    </row>
    <row r="22" spans="1:11" ht="27" customHeight="1" thickBot="1" x14ac:dyDescent="0.2">
      <c r="A22" s="40" t="s">
        <v>24</v>
      </c>
      <c r="B22" s="50"/>
      <c r="C22" s="51"/>
      <c r="D22" s="96"/>
      <c r="E22" s="96"/>
      <c r="F22" s="170"/>
      <c r="G22" s="115"/>
      <c r="H22" s="115"/>
      <c r="I22" s="115"/>
      <c r="J22" s="118"/>
      <c r="K22" s="121"/>
    </row>
    <row r="23" spans="1:11" ht="45" customHeight="1" thickTop="1" x14ac:dyDescent="0.15">
      <c r="A23" s="130" t="s">
        <v>54</v>
      </c>
      <c r="B23" s="131" t="s">
        <v>17</v>
      </c>
      <c r="C23" s="66">
        <f>SUM(C13:C22)</f>
        <v>35000000</v>
      </c>
      <c r="D23" s="67"/>
      <c r="E23" s="67"/>
      <c r="F23" s="66"/>
      <c r="G23" s="66"/>
      <c r="H23" s="66"/>
      <c r="I23" s="66"/>
      <c r="J23" s="66"/>
      <c r="K23" s="68">
        <f>K13</f>
        <v>35000000</v>
      </c>
    </row>
    <row r="24" spans="1:11" ht="27" customHeight="1" x14ac:dyDescent="0.15">
      <c r="A24" s="165" t="s">
        <v>55</v>
      </c>
      <c r="B24" s="166"/>
      <c r="C24" s="34"/>
      <c r="D24" s="28"/>
      <c r="E24" s="86"/>
      <c r="F24" s="34"/>
      <c r="G24" s="28"/>
      <c r="H24" s="28"/>
      <c r="I24" s="28"/>
      <c r="J24" s="39"/>
      <c r="K24" s="53"/>
    </row>
    <row r="25" spans="1:11" ht="27" customHeight="1" x14ac:dyDescent="0.15">
      <c r="A25" s="54" t="s">
        <v>8</v>
      </c>
      <c r="B25" s="16" t="s">
        <v>52</v>
      </c>
      <c r="C25" s="33"/>
      <c r="D25" s="100">
        <v>50000</v>
      </c>
      <c r="E25" s="87"/>
      <c r="F25" s="11">
        <f>$D$25*12</f>
        <v>600000</v>
      </c>
      <c r="G25" s="12">
        <f>$D$25*12</f>
        <v>600000</v>
      </c>
      <c r="H25" s="12">
        <f>$D$25*12</f>
        <v>600000</v>
      </c>
      <c r="I25" s="12">
        <f>$D$25*12</f>
        <v>600000</v>
      </c>
      <c r="J25" s="45">
        <f>$D$25*12</f>
        <v>600000</v>
      </c>
      <c r="K25" s="13">
        <f>SUM(F25:J25)</f>
        <v>3000000</v>
      </c>
    </row>
    <row r="26" spans="1:11" ht="27" customHeight="1" x14ac:dyDescent="0.15">
      <c r="A26" s="54" t="s">
        <v>9</v>
      </c>
      <c r="B26" s="15" t="s">
        <v>53</v>
      </c>
      <c r="C26" s="33"/>
      <c r="D26" s="100"/>
      <c r="E26" s="87"/>
      <c r="F26" s="11">
        <f t="shared" ref="F26:J27" si="1">$D$26*12</f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45">
        <f t="shared" si="1"/>
        <v>0</v>
      </c>
      <c r="K26" s="13">
        <f>SUM(F26:J26)</f>
        <v>0</v>
      </c>
    </row>
    <row r="27" spans="1:11" ht="27" customHeight="1" x14ac:dyDescent="0.15">
      <c r="A27" s="54" t="s">
        <v>7</v>
      </c>
      <c r="B27" s="99" t="s">
        <v>51</v>
      </c>
      <c r="C27" s="48"/>
      <c r="D27" s="100">
        <v>100000</v>
      </c>
      <c r="E27" s="88"/>
      <c r="F27" s="11">
        <f t="shared" si="1"/>
        <v>0</v>
      </c>
      <c r="G27" s="12">
        <f t="shared" si="1"/>
        <v>0</v>
      </c>
      <c r="H27" s="12">
        <f t="shared" si="1"/>
        <v>0</v>
      </c>
      <c r="I27" s="12">
        <f t="shared" si="1"/>
        <v>0</v>
      </c>
      <c r="J27" s="45">
        <f t="shared" si="1"/>
        <v>0</v>
      </c>
      <c r="K27" s="13">
        <f>SUM(F27:J27)</f>
        <v>0</v>
      </c>
    </row>
    <row r="28" spans="1:11" ht="27" customHeight="1" x14ac:dyDescent="0.15">
      <c r="A28" s="54" t="s">
        <v>50</v>
      </c>
      <c r="B28" s="16" t="s">
        <v>42</v>
      </c>
      <c r="C28" s="33"/>
      <c r="D28" s="100">
        <v>50000</v>
      </c>
      <c r="E28" s="87"/>
      <c r="F28" s="11">
        <f>$D$28*12</f>
        <v>600000</v>
      </c>
      <c r="G28" s="12">
        <f>$D$28*12</f>
        <v>600000</v>
      </c>
      <c r="H28" s="12">
        <f>$D$28*12</f>
        <v>600000</v>
      </c>
      <c r="I28" s="12">
        <f>$D$28*12</f>
        <v>600000</v>
      </c>
      <c r="J28" s="45">
        <f>$D$28*12</f>
        <v>600000</v>
      </c>
      <c r="K28" s="13">
        <f>SUM(F28:J28)</f>
        <v>3000000</v>
      </c>
    </row>
    <row r="29" spans="1:11" ht="27" customHeight="1" x14ac:dyDescent="0.15">
      <c r="A29" s="54" t="s">
        <v>62</v>
      </c>
      <c r="B29" s="16"/>
      <c r="C29" s="33"/>
      <c r="D29" s="108"/>
      <c r="E29" s="87"/>
      <c r="F29" s="11">
        <f t="shared" ref="F29:J30" si="2">$D$28*12</f>
        <v>600000</v>
      </c>
      <c r="G29" s="12">
        <f t="shared" si="2"/>
        <v>600000</v>
      </c>
      <c r="H29" s="12">
        <f t="shared" si="2"/>
        <v>600000</v>
      </c>
      <c r="I29" s="12">
        <f t="shared" si="2"/>
        <v>600000</v>
      </c>
      <c r="J29" s="45">
        <f t="shared" si="2"/>
        <v>600000</v>
      </c>
      <c r="K29" s="13">
        <f t="shared" ref="K29:K30" si="3">SUM(F29:J29)</f>
        <v>3000000</v>
      </c>
    </row>
    <row r="30" spans="1:11" ht="27" customHeight="1" thickBot="1" x14ac:dyDescent="0.2">
      <c r="A30" s="54" t="s">
        <v>63</v>
      </c>
      <c r="B30" s="105"/>
      <c r="C30" s="49"/>
      <c r="D30" s="106"/>
      <c r="E30" s="107"/>
      <c r="F30" s="46">
        <f t="shared" si="2"/>
        <v>600000</v>
      </c>
      <c r="G30" s="37">
        <f t="shared" si="2"/>
        <v>600000</v>
      </c>
      <c r="H30" s="37">
        <f t="shared" si="2"/>
        <v>600000</v>
      </c>
      <c r="I30" s="37">
        <f t="shared" si="2"/>
        <v>600000</v>
      </c>
      <c r="J30" s="47">
        <f t="shared" si="2"/>
        <v>600000</v>
      </c>
      <c r="K30" s="38">
        <f t="shared" si="3"/>
        <v>3000000</v>
      </c>
    </row>
    <row r="31" spans="1:11" ht="45" customHeight="1" thickTop="1" x14ac:dyDescent="0.15">
      <c r="A31" s="122" t="s">
        <v>44</v>
      </c>
      <c r="B31" s="123"/>
      <c r="C31" s="69"/>
      <c r="D31" s="71">
        <f>SUM(D25:D30)</f>
        <v>200000</v>
      </c>
      <c r="E31" s="74"/>
      <c r="F31" s="70">
        <f>SUM(F25:F30)</f>
        <v>2400000</v>
      </c>
      <c r="G31" s="71">
        <f t="shared" ref="G31:K31" si="4">SUM(G25:G30)</f>
        <v>2400000</v>
      </c>
      <c r="H31" s="71">
        <f t="shared" si="4"/>
        <v>2400000</v>
      </c>
      <c r="I31" s="71">
        <f t="shared" si="4"/>
        <v>2400000</v>
      </c>
      <c r="J31" s="72">
        <f t="shared" si="4"/>
        <v>2400000</v>
      </c>
      <c r="K31" s="73">
        <f t="shared" si="4"/>
        <v>12000000</v>
      </c>
    </row>
    <row r="32" spans="1:11" ht="27" customHeight="1" x14ac:dyDescent="0.15">
      <c r="A32" s="167" t="s">
        <v>57</v>
      </c>
      <c r="B32" s="166"/>
      <c r="C32" s="34"/>
      <c r="D32" s="28"/>
      <c r="E32" s="89"/>
      <c r="F32" s="34"/>
      <c r="G32" s="28"/>
      <c r="H32" s="28"/>
      <c r="I32" s="28"/>
      <c r="J32" s="39"/>
      <c r="K32" s="53"/>
    </row>
    <row r="33" spans="1:13" ht="27" customHeight="1" thickBot="1" x14ac:dyDescent="0.2">
      <c r="A33" s="40" t="s">
        <v>8</v>
      </c>
      <c r="B33" s="41" t="s">
        <v>15</v>
      </c>
      <c r="C33" s="42"/>
      <c r="D33" s="43"/>
      <c r="E33" s="90">
        <v>2500000</v>
      </c>
      <c r="F33" s="42"/>
      <c r="G33" s="43"/>
      <c r="H33" s="43"/>
      <c r="I33" s="43"/>
      <c r="J33" s="91"/>
      <c r="K33" s="44">
        <f>J33</f>
        <v>0</v>
      </c>
    </row>
    <row r="34" spans="1:13" ht="45" customHeight="1" thickTop="1" thickBot="1" x14ac:dyDescent="0.2">
      <c r="A34" s="161" t="s">
        <v>49</v>
      </c>
      <c r="B34" s="162"/>
      <c r="C34" s="75"/>
      <c r="D34" s="76"/>
      <c r="E34" s="76">
        <f>E33</f>
        <v>2500000</v>
      </c>
      <c r="F34" s="92"/>
      <c r="G34" s="77"/>
      <c r="H34" s="77"/>
      <c r="I34" s="77"/>
      <c r="J34" s="93">
        <f>J33</f>
        <v>0</v>
      </c>
      <c r="K34" s="78">
        <f>K33</f>
        <v>0</v>
      </c>
    </row>
    <row r="35" spans="1:13" s="5" customFormat="1" ht="45" customHeight="1" x14ac:dyDescent="0.15">
      <c r="A35" s="150" t="s">
        <v>45</v>
      </c>
      <c r="B35" s="151"/>
      <c r="C35" s="102">
        <f>C23+C31+C34</f>
        <v>35000000</v>
      </c>
      <c r="D35" s="79">
        <f>D23+D31+D34</f>
        <v>200000</v>
      </c>
      <c r="E35" s="80">
        <f>E23+E31+E34</f>
        <v>2500000</v>
      </c>
      <c r="F35" s="102">
        <f>F31+F34+F23</f>
        <v>2400000</v>
      </c>
      <c r="G35" s="79">
        <f t="shared" ref="G35:J35" si="5">G31+G34+G23</f>
        <v>2400000</v>
      </c>
      <c r="H35" s="79">
        <f t="shared" si="5"/>
        <v>2400000</v>
      </c>
      <c r="I35" s="79">
        <f t="shared" si="5"/>
        <v>2400000</v>
      </c>
      <c r="J35" s="80">
        <f t="shared" si="5"/>
        <v>2400000</v>
      </c>
      <c r="K35" s="103">
        <f>K31+K34+K23</f>
        <v>47000000</v>
      </c>
      <c r="L35" s="3"/>
    </row>
    <row r="36" spans="1:13" s="5" customFormat="1" ht="45" customHeight="1" thickBot="1" x14ac:dyDescent="0.2">
      <c r="A36" s="152" t="s">
        <v>43</v>
      </c>
      <c r="B36" s="153"/>
      <c r="C36" s="81">
        <f>C35*1.1</f>
        <v>38500000</v>
      </c>
      <c r="D36" s="82">
        <f>D35*1.1</f>
        <v>220000.00000000003</v>
      </c>
      <c r="E36" s="82">
        <f>E35*1.1</f>
        <v>2750000</v>
      </c>
      <c r="F36" s="81">
        <f>ROUND(F35*1.1,0)</f>
        <v>2640000</v>
      </c>
      <c r="G36" s="83">
        <f>ROUND(G35*1.1,0)</f>
        <v>2640000</v>
      </c>
      <c r="H36" s="83">
        <f>ROUND(H35*1.1,0)</f>
        <v>2640000</v>
      </c>
      <c r="I36" s="83">
        <f>ROUND(I35*1.1,0)</f>
        <v>2640000</v>
      </c>
      <c r="J36" s="84">
        <f>ROUND(J35*1.1,0)</f>
        <v>2640000</v>
      </c>
      <c r="K36" s="85">
        <f>SUM(F36:J36)</f>
        <v>13200000</v>
      </c>
      <c r="L36" s="3"/>
    </row>
    <row r="37" spans="1:13" s="5" customFormat="1" ht="19.2" x14ac:dyDescent="0.15">
      <c r="A37" s="55"/>
      <c r="B37" s="17"/>
      <c r="C37" s="20"/>
      <c r="E37" s="22"/>
      <c r="F37" s="23"/>
      <c r="G37" s="22"/>
      <c r="J37" s="9"/>
      <c r="K37" s="9"/>
    </row>
    <row r="38" spans="1:13" s="5" customFormat="1" ht="26.25" customHeight="1" thickBot="1" x14ac:dyDescent="0.2">
      <c r="A38" s="63" t="s">
        <v>38</v>
      </c>
      <c r="B38" s="55" t="s">
        <v>39</v>
      </c>
      <c r="C38" s="20"/>
      <c r="E38" s="9"/>
      <c r="F38" s="9"/>
      <c r="G38" s="9"/>
      <c r="H38" s="9"/>
      <c r="I38" s="14"/>
      <c r="J38" s="9"/>
      <c r="L38" s="9"/>
      <c r="M38" s="7"/>
    </row>
    <row r="39" spans="1:13" s="10" customFormat="1" ht="26.25" customHeight="1" thickTop="1" x14ac:dyDescent="0.15">
      <c r="A39" s="132"/>
      <c r="B39" s="133"/>
      <c r="C39" s="61" t="s">
        <v>33</v>
      </c>
      <c r="D39" s="97" t="s">
        <v>32</v>
      </c>
      <c r="E39" s="156" t="s">
        <v>46</v>
      </c>
      <c r="F39" s="156"/>
      <c r="G39" s="156"/>
      <c r="H39" s="156"/>
      <c r="I39" s="157"/>
      <c r="J39" s="9"/>
      <c r="K39" s="9"/>
      <c r="L39" s="18"/>
      <c r="M39" s="18"/>
    </row>
    <row r="40" spans="1:13" s="10" customFormat="1" ht="26.25" customHeight="1" x14ac:dyDescent="0.15">
      <c r="A40" s="134" t="s">
        <v>58</v>
      </c>
      <c r="B40" s="135"/>
      <c r="C40" s="62">
        <v>35640000</v>
      </c>
      <c r="D40" s="57">
        <f>C35</f>
        <v>35000000</v>
      </c>
      <c r="E40" s="124" t="s">
        <v>35</v>
      </c>
      <c r="F40" s="124"/>
      <c r="G40" s="124"/>
      <c r="H40" s="124"/>
      <c r="I40" s="125"/>
      <c r="J40" s="9"/>
      <c r="K40" s="9"/>
    </row>
    <row r="41" spans="1:13" s="10" customFormat="1" ht="26.25" customHeight="1" thickBot="1" x14ac:dyDescent="0.2">
      <c r="A41" s="136" t="s">
        <v>34</v>
      </c>
      <c r="B41" s="137"/>
      <c r="C41" s="60">
        <v>17244000</v>
      </c>
      <c r="D41" s="59">
        <f>K31</f>
        <v>12000000</v>
      </c>
      <c r="E41" s="154" t="s">
        <v>36</v>
      </c>
      <c r="F41" s="154"/>
      <c r="G41" s="154"/>
      <c r="H41" s="154"/>
      <c r="I41" s="155"/>
      <c r="J41" s="20"/>
      <c r="K41" s="9"/>
    </row>
    <row r="42" spans="1:13" s="10" customFormat="1" ht="19.2" x14ac:dyDescent="0.15">
      <c r="A42" s="56"/>
      <c r="B42" s="56"/>
      <c r="C42" s="9"/>
      <c r="D42" s="9"/>
      <c r="E42" s="3"/>
      <c r="F42" s="9"/>
      <c r="G42" s="9"/>
      <c r="H42" s="9"/>
      <c r="I42" s="9"/>
      <c r="J42" s="9"/>
      <c r="K42" s="9"/>
    </row>
    <row r="43" spans="1:13" s="10" customFormat="1" ht="26.25" customHeight="1" thickBot="1" x14ac:dyDescent="0.2">
      <c r="A43" s="63" t="s">
        <v>38</v>
      </c>
      <c r="B43" s="55" t="s">
        <v>40</v>
      </c>
      <c r="C43" s="9"/>
      <c r="D43" s="9"/>
      <c r="E43" s="3"/>
      <c r="F43" s="9"/>
      <c r="G43" s="9"/>
      <c r="H43" s="9"/>
      <c r="I43" s="9"/>
      <c r="J43" s="9"/>
      <c r="K43" s="9"/>
    </row>
    <row r="44" spans="1:13" ht="27" customHeight="1" thickTop="1" x14ac:dyDescent="0.15">
      <c r="A44" s="171" t="s">
        <v>64</v>
      </c>
      <c r="B44" s="172"/>
      <c r="C44" s="36">
        <f>K35</f>
        <v>47000000</v>
      </c>
      <c r="D44" s="21"/>
      <c r="E44" s="9"/>
      <c r="K44" s="5"/>
    </row>
    <row r="45" spans="1:13" ht="23.25" customHeight="1" thickBot="1" x14ac:dyDescent="0.2">
      <c r="A45" s="173" t="s">
        <v>65</v>
      </c>
      <c r="B45" s="174"/>
      <c r="C45" s="35">
        <f>K36</f>
        <v>13200000</v>
      </c>
      <c r="D45" s="21"/>
      <c r="E45" s="9"/>
      <c r="F45" s="9"/>
      <c r="G45" s="9"/>
      <c r="H45" s="9"/>
      <c r="I45" s="9"/>
      <c r="J45" s="9"/>
      <c r="K45" s="9"/>
    </row>
    <row r="46" spans="1:13" ht="19.8" thickTop="1" x14ac:dyDescent="0.15">
      <c r="A46" s="17"/>
      <c r="K46" s="9"/>
    </row>
    <row r="47" spans="1:13" ht="20.100000000000001" customHeight="1" thickBot="1" x14ac:dyDescent="0.2">
      <c r="A47" s="63" t="s">
        <v>38</v>
      </c>
      <c r="B47" s="55" t="s">
        <v>41</v>
      </c>
      <c r="D47" s="27"/>
    </row>
    <row r="48" spans="1:13" ht="27" customHeight="1" thickTop="1" thickBot="1" x14ac:dyDescent="0.2">
      <c r="A48" s="146" t="s">
        <v>13</v>
      </c>
      <c r="B48" s="147"/>
      <c r="C48" s="19">
        <v>50000</v>
      </c>
      <c r="D48" s="27"/>
    </row>
    <row r="49" spans="1:12" ht="19.8" thickTop="1" x14ac:dyDescent="0.15">
      <c r="A49" s="24" t="s">
        <v>12</v>
      </c>
      <c r="D49" s="27"/>
    </row>
    <row r="50" spans="1:12" ht="20.100000000000001" customHeight="1" x14ac:dyDescent="0.15">
      <c r="D50" s="27"/>
    </row>
    <row r="52" spans="1:12" s="26" customFormat="1" ht="20.100000000000001" customHeigh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3"/>
      <c r="L52" s="25"/>
    </row>
    <row r="53" spans="1:12" s="26" customFormat="1" ht="20.100000000000001" customHeigh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3"/>
      <c r="L53" s="25"/>
    </row>
    <row r="54" spans="1:12" s="26" customFormat="1" ht="20.100000000000001" customHeigh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3"/>
      <c r="L54" s="25"/>
    </row>
    <row r="55" spans="1:12" s="26" customFormat="1" ht="20.100000000000001" customHeigh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3"/>
      <c r="L55" s="25"/>
    </row>
    <row r="56" spans="1:12" s="26" customFormat="1" ht="20.100000000000001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1:12" s="26" customFormat="1" ht="20.100000000000001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1:12" s="26" customFormat="1" ht="20.100000000000001" customHeigh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2" s="26" customFormat="1" ht="20.100000000000001" customHeigh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2" s="26" customFormat="1" ht="20.100000000000001" customHeigh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2" s="26" customFormat="1" ht="20.100000000000001" customHeigh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12" s="26" customFormat="1" ht="20.100000000000001" customHeight="1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 s="26" customFormat="1" ht="20.100000000000001" customHeigh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2" s="26" customFormat="1" ht="20.100000000000001" customHeigh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2" s="26" customFormat="1" ht="20.100000000000001" customHeight="1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1:12" s="26" customFormat="1" ht="20.100000000000001" customHeigh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2" ht="20.100000000000001" customHeight="1" x14ac:dyDescent="0.15">
      <c r="K67" s="25"/>
    </row>
    <row r="68" spans="1:12" ht="20.100000000000001" customHeight="1" x14ac:dyDescent="0.15">
      <c r="K68" s="25"/>
    </row>
    <row r="69" spans="1:12" ht="20.100000000000001" customHeight="1" x14ac:dyDescent="0.15">
      <c r="K69" s="25"/>
    </row>
    <row r="70" spans="1:12" ht="20.100000000000001" customHeight="1" x14ac:dyDescent="0.15">
      <c r="K70" s="25"/>
    </row>
  </sheetData>
  <mergeCells count="32">
    <mergeCell ref="A41:B41"/>
    <mergeCell ref="E41:I41"/>
    <mergeCell ref="A44:B44"/>
    <mergeCell ref="A45:B45"/>
    <mergeCell ref="A48:B48"/>
    <mergeCell ref="A35:B35"/>
    <mergeCell ref="A36:B36"/>
    <mergeCell ref="A39:B39"/>
    <mergeCell ref="E39:I39"/>
    <mergeCell ref="A40:B40"/>
    <mergeCell ref="E40:I40"/>
    <mergeCell ref="K13:K22"/>
    <mergeCell ref="A23:B23"/>
    <mergeCell ref="A24:B24"/>
    <mergeCell ref="A31:B31"/>
    <mergeCell ref="A32:B32"/>
    <mergeCell ref="A34:B34"/>
    <mergeCell ref="A12:B12"/>
    <mergeCell ref="F13:F22"/>
    <mergeCell ref="G13:G22"/>
    <mergeCell ref="H13:H22"/>
    <mergeCell ref="I13:I22"/>
    <mergeCell ref="J13:J22"/>
    <mergeCell ref="C1:I1"/>
    <mergeCell ref="A9:A11"/>
    <mergeCell ref="B9:B11"/>
    <mergeCell ref="C9:E9"/>
    <mergeCell ref="F9:J9"/>
    <mergeCell ref="K9:K11"/>
    <mergeCell ref="C10:C11"/>
    <mergeCell ref="D10:D11"/>
    <mergeCell ref="E10:E11"/>
  </mergeCells>
  <phoneticPr fontId="19"/>
  <pageMargins left="0.19685039370078741" right="0.19685039370078741" top="0.59055118110236227" bottom="0.19685039370078741" header="0.39370078740157483" footer="0.19685039370078741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様式９_見積書</vt:lpstr>
      <vt:lpstr>様式９_見積書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2022-03-17T09:49:53Z</cp:lastPrinted>
  <dcterms:created xsi:type="dcterms:W3CDTF">2010-11-09T08:49:52Z</dcterms:created>
  <dcterms:modified xsi:type="dcterms:W3CDTF">2022-03-18T00:42:14Z</dcterms:modified>
</cp:coreProperties>
</file>