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手当担当\1.子ども医療関係\8.子ども医療費助成事業\1.規則・制度改正\①一時保存\高校生等医療費助成\通知用\"/>
    </mc:Choice>
  </mc:AlternateContent>
  <bookViews>
    <workbookView xWindow="0" yWindow="0" windowWidth="28800" windowHeight="12240"/>
  </bookViews>
  <sheets>
    <sheet name="高校生医療の所得制限簡易確認ツール" sheetId="1" r:id="rId1"/>
  </sheets>
  <definedNames>
    <definedName name="_xlnm.Print_Area" localSheetId="0">高校生医療の所得制限簡易確認ツール!$A$1:$N$34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1" l="1"/>
  <c r="Y5" i="1" l="1"/>
  <c r="Y4" i="1"/>
  <c r="L12" i="1"/>
  <c r="L10" i="1"/>
  <c r="L11" i="1"/>
  <c r="L9" i="1"/>
  <c r="L8" i="1"/>
  <c r="L18" i="1" l="1"/>
  <c r="Y8" i="1"/>
  <c r="Y6" i="1"/>
  <c r="Y3" i="1"/>
  <c r="L21" i="1" s="1"/>
  <c r="F24" i="1" l="1"/>
</calcChain>
</file>

<file path=xl/sharedStrings.xml><?xml version="1.0" encoding="utf-8"?>
<sst xmlns="http://schemas.openxmlformats.org/spreadsheetml/2006/main" count="52" uniqueCount="32">
  <si>
    <t>総所得</t>
    <rPh sb="0" eb="3">
      <t>ソウショトク</t>
    </rPh>
    <phoneticPr fontId="1"/>
  </si>
  <si>
    <t>退職所得</t>
    <rPh sb="0" eb="2">
      <t>タイショク</t>
    </rPh>
    <rPh sb="2" eb="4">
      <t>ショトク</t>
    </rPh>
    <phoneticPr fontId="1"/>
  </si>
  <si>
    <t>山林所得</t>
    <rPh sb="0" eb="2">
      <t>サンリン</t>
    </rPh>
    <rPh sb="2" eb="4">
      <t>ショトク</t>
    </rPh>
    <phoneticPr fontId="1"/>
  </si>
  <si>
    <t>土地等に係る事業所得等</t>
    <rPh sb="0" eb="2">
      <t>トチ</t>
    </rPh>
    <rPh sb="2" eb="3">
      <t>トウ</t>
    </rPh>
    <rPh sb="4" eb="5">
      <t>カカ</t>
    </rPh>
    <rPh sb="6" eb="8">
      <t>ジギョウ</t>
    </rPh>
    <rPh sb="8" eb="10">
      <t>ショトク</t>
    </rPh>
    <rPh sb="10" eb="11">
      <t>トウ</t>
    </rPh>
    <phoneticPr fontId="1"/>
  </si>
  <si>
    <t>長期譲渡所得</t>
    <rPh sb="0" eb="2">
      <t>チョウキ</t>
    </rPh>
    <rPh sb="2" eb="4">
      <t>ジョウト</t>
    </rPh>
    <rPh sb="4" eb="6">
      <t>ショトク</t>
    </rPh>
    <phoneticPr fontId="1"/>
  </si>
  <si>
    <t>短期譲渡所得</t>
    <rPh sb="0" eb="2">
      <t>タンキ</t>
    </rPh>
    <rPh sb="2" eb="4">
      <t>ジョウト</t>
    </rPh>
    <rPh sb="4" eb="6">
      <t>ショトク</t>
    </rPh>
    <phoneticPr fontId="1"/>
  </si>
  <si>
    <t>先物取引に係る雑所得</t>
    <rPh sb="0" eb="2">
      <t>サキモノ</t>
    </rPh>
    <rPh sb="2" eb="4">
      <t>トリヒキ</t>
    </rPh>
    <rPh sb="5" eb="6">
      <t>カカ</t>
    </rPh>
    <rPh sb="7" eb="10">
      <t>ザッショトク</t>
    </rPh>
    <phoneticPr fontId="1"/>
  </si>
  <si>
    <t>条約適用利子等</t>
    <rPh sb="0" eb="2">
      <t>ジョウヤク</t>
    </rPh>
    <rPh sb="2" eb="4">
      <t>テキヨウ</t>
    </rPh>
    <rPh sb="4" eb="6">
      <t>リシ</t>
    </rPh>
    <rPh sb="6" eb="7">
      <t>ナド</t>
    </rPh>
    <phoneticPr fontId="1"/>
  </si>
  <si>
    <t>条約適用配当等</t>
    <rPh sb="0" eb="2">
      <t>ジョウヤク</t>
    </rPh>
    <rPh sb="2" eb="4">
      <t>テキヨウ</t>
    </rPh>
    <rPh sb="4" eb="6">
      <t>ハイトウ</t>
    </rPh>
    <rPh sb="6" eb="7">
      <t>ナド</t>
    </rPh>
    <phoneticPr fontId="1"/>
  </si>
  <si>
    <t>円</t>
    <rPh sb="0" eb="1">
      <t>エン</t>
    </rPh>
    <phoneticPr fontId="1"/>
  </si>
  <si>
    <t>勤労学生控除</t>
    <rPh sb="0" eb="2">
      <t>キンロウ</t>
    </rPh>
    <rPh sb="2" eb="4">
      <t>ガクセイ</t>
    </rPh>
    <rPh sb="4" eb="6">
      <t>コウジョ</t>
    </rPh>
    <phoneticPr fontId="1"/>
  </si>
  <si>
    <t>寡婦(夫)控除</t>
    <rPh sb="0" eb="2">
      <t>カフ</t>
    </rPh>
    <rPh sb="3" eb="4">
      <t>オット</t>
    </rPh>
    <rPh sb="5" eb="7">
      <t>コウジョ</t>
    </rPh>
    <phoneticPr fontId="1"/>
  </si>
  <si>
    <t>障害者控除</t>
    <rPh sb="0" eb="3">
      <t>ショウガイシャ</t>
    </rPh>
    <rPh sb="3" eb="5">
      <t>コウジョ</t>
    </rPh>
    <phoneticPr fontId="1"/>
  </si>
  <si>
    <t>特別寡婦控除</t>
    <rPh sb="0" eb="2">
      <t>トクベツ</t>
    </rPh>
    <rPh sb="2" eb="4">
      <t>カフ</t>
    </rPh>
    <rPh sb="4" eb="6">
      <t>コウジョ</t>
    </rPh>
    <phoneticPr fontId="1"/>
  </si>
  <si>
    <t>特別障害者控除</t>
    <rPh sb="0" eb="2">
      <t>トクベツ</t>
    </rPh>
    <rPh sb="2" eb="5">
      <t>ショウガイシャ</t>
    </rPh>
    <rPh sb="5" eb="7">
      <t>コウジョ</t>
    </rPh>
    <phoneticPr fontId="1"/>
  </si>
  <si>
    <t>雑損控除</t>
    <rPh sb="0" eb="2">
      <t>ザッソン</t>
    </rPh>
    <rPh sb="2" eb="4">
      <t>コウジョ</t>
    </rPh>
    <phoneticPr fontId="1"/>
  </si>
  <si>
    <t>医療費控除</t>
    <rPh sb="0" eb="3">
      <t>イリョウヒ</t>
    </rPh>
    <rPh sb="3" eb="5">
      <t>コウジョ</t>
    </rPh>
    <phoneticPr fontId="1"/>
  </si>
  <si>
    <t>小規模企業共済等掛金控除</t>
    <rPh sb="0" eb="3">
      <t>ショウキボ</t>
    </rPh>
    <rPh sb="3" eb="5">
      <t>キギョウ</t>
    </rPh>
    <rPh sb="5" eb="7">
      <t>キョウサイ</t>
    </rPh>
    <rPh sb="7" eb="8">
      <t>トウ</t>
    </rPh>
    <rPh sb="8" eb="9">
      <t>カ</t>
    </rPh>
    <rPh sb="9" eb="10">
      <t>キン</t>
    </rPh>
    <rPh sb="10" eb="12">
      <t>コウジョ</t>
    </rPh>
    <phoneticPr fontId="1"/>
  </si>
  <si>
    <t>あなたの所得(概算)</t>
    <rPh sb="4" eb="6">
      <t>ショトク</t>
    </rPh>
    <rPh sb="7" eb="9">
      <t>ガイサン</t>
    </rPh>
    <phoneticPr fontId="1"/>
  </si>
  <si>
    <t>円</t>
    <rPh sb="0" eb="1">
      <t>エン</t>
    </rPh>
    <phoneticPr fontId="1"/>
  </si>
  <si>
    <t>人</t>
    <rPh sb="0" eb="1">
      <t>ヒト</t>
    </rPh>
    <phoneticPr fontId="1"/>
  </si>
  <si>
    <t>あなたの限度額(概算)</t>
    <rPh sb="4" eb="6">
      <t>ゲンド</t>
    </rPh>
    <rPh sb="6" eb="7">
      <t>ガク</t>
    </rPh>
    <rPh sb="8" eb="10">
      <t>ガイサン</t>
    </rPh>
    <phoneticPr fontId="1"/>
  </si>
  <si>
    <t>(うち老人扶養数)</t>
    <rPh sb="3" eb="5">
      <t>ロウジン</t>
    </rPh>
    <rPh sb="5" eb="7">
      <t>フヨウ</t>
    </rPh>
    <rPh sb="7" eb="8">
      <t>スウ</t>
    </rPh>
    <phoneticPr fontId="1"/>
  </si>
  <si>
    <r>
      <rPr>
        <b/>
        <sz val="11"/>
        <color theme="1"/>
        <rFont val="ＭＳ Ｐゴシック"/>
        <family val="3"/>
        <charset val="128"/>
      </rPr>
      <t>①</t>
    </r>
    <r>
      <rPr>
        <sz val="11"/>
        <color theme="1"/>
        <rFont val="ＭＳ Ｐゴシック"/>
        <family val="3"/>
        <charset val="128"/>
      </rPr>
      <t>所得額</t>
    </r>
    <rPh sb="1" eb="3">
      <t>ショトク</t>
    </rPh>
    <rPh sb="3" eb="4">
      <t>ガク</t>
    </rPh>
    <phoneticPr fontId="1"/>
  </si>
  <si>
    <r>
      <rPr>
        <b/>
        <sz val="11"/>
        <color theme="1"/>
        <rFont val="ＭＳ Ｐゴシック"/>
        <family val="3"/>
        <charset val="128"/>
      </rPr>
      <t>②</t>
    </r>
    <r>
      <rPr>
        <sz val="11"/>
        <color theme="1"/>
        <rFont val="ＭＳ Ｐゴシック"/>
        <family val="3"/>
        <charset val="128"/>
      </rPr>
      <t>控除額</t>
    </r>
    <rPh sb="1" eb="3">
      <t>コウジョ</t>
    </rPh>
    <rPh sb="3" eb="4">
      <t>ガク</t>
    </rPh>
    <phoneticPr fontId="1"/>
  </si>
  <si>
    <r>
      <rPr>
        <b/>
        <sz val="11"/>
        <color theme="1"/>
        <rFont val="ＭＳ Ｐゴシック"/>
        <family val="3"/>
        <charset val="128"/>
      </rPr>
      <t>③</t>
    </r>
    <r>
      <rPr>
        <sz val="11"/>
        <color theme="1"/>
        <rFont val="ＭＳ Ｐゴシック"/>
        <family val="3"/>
        <charset val="128"/>
      </rPr>
      <t>扶養人数</t>
    </r>
    <rPh sb="1" eb="3">
      <t>フヨウ</t>
    </rPh>
    <rPh sb="3" eb="5">
      <t>ニンズウ</t>
    </rPh>
    <phoneticPr fontId="1"/>
  </si>
  <si>
    <t>高校生等医療費助成の</t>
    <rPh sb="0" eb="3">
      <t>コウコウセイ</t>
    </rPh>
    <rPh sb="3" eb="4">
      <t>トウ</t>
    </rPh>
    <rPh sb="4" eb="7">
      <t>イリョウヒ</t>
    </rPh>
    <rPh sb="7" eb="9">
      <t>ジョセイ</t>
    </rPh>
    <phoneticPr fontId="1"/>
  </si>
  <si>
    <t>高校生等医療費助成の所得制限簡易確認ツール</t>
    <rPh sb="0" eb="3">
      <t>コウコウセイ</t>
    </rPh>
    <rPh sb="3" eb="4">
      <t>トウ</t>
    </rPh>
    <rPh sb="4" eb="7">
      <t>イリョウヒ</t>
    </rPh>
    <rPh sb="7" eb="9">
      <t>ジョセイ</t>
    </rPh>
    <rPh sb="10" eb="12">
      <t>ショトク</t>
    </rPh>
    <rPh sb="12" eb="14">
      <t>セイゲン</t>
    </rPh>
    <rPh sb="14" eb="16">
      <t>カンイ</t>
    </rPh>
    <rPh sb="16" eb="18">
      <t>カクニン</t>
    </rPh>
    <phoneticPr fontId="1"/>
  </si>
  <si>
    <t>源泉徴収票や確定申告書の控えを基に、色のついた箇所に必要事項を入力してください。
このツールは、所得制限の目安としてお使いください。実際の所得判定とは異なる場合があります。
高校生等を扶養している主たる生計維持者（保護者）の方の情報を入力してください。</t>
    <rPh sb="0" eb="2">
      <t>ゲンセン</t>
    </rPh>
    <rPh sb="2" eb="5">
      <t>チョウシュウヒョウ</t>
    </rPh>
    <rPh sb="6" eb="8">
      <t>カクテイ</t>
    </rPh>
    <rPh sb="8" eb="10">
      <t>シンコク</t>
    </rPh>
    <rPh sb="10" eb="11">
      <t>ショ</t>
    </rPh>
    <rPh sb="12" eb="13">
      <t>ヒカ</t>
    </rPh>
    <rPh sb="15" eb="16">
      <t>モト</t>
    </rPh>
    <rPh sb="18" eb="19">
      <t>イロ</t>
    </rPh>
    <rPh sb="23" eb="25">
      <t>カショ</t>
    </rPh>
    <rPh sb="26" eb="28">
      <t>ヒツヨウ</t>
    </rPh>
    <rPh sb="28" eb="30">
      <t>ジコウ</t>
    </rPh>
    <rPh sb="31" eb="33">
      <t>ニュウリョク</t>
    </rPh>
    <rPh sb="48" eb="50">
      <t>ショトク</t>
    </rPh>
    <rPh sb="50" eb="52">
      <t>セイゲン</t>
    </rPh>
    <rPh sb="53" eb="55">
      <t>メヤス</t>
    </rPh>
    <rPh sb="59" eb="60">
      <t>ツカ</t>
    </rPh>
    <rPh sb="66" eb="68">
      <t>ジッサイ</t>
    </rPh>
    <rPh sb="69" eb="71">
      <t>ショトク</t>
    </rPh>
    <rPh sb="71" eb="73">
      <t>ハンテイ</t>
    </rPh>
    <rPh sb="75" eb="76">
      <t>コト</t>
    </rPh>
    <rPh sb="78" eb="80">
      <t>バアイ</t>
    </rPh>
    <rPh sb="87" eb="90">
      <t>コウコウセイ</t>
    </rPh>
    <rPh sb="90" eb="91">
      <t>トウ</t>
    </rPh>
    <rPh sb="92" eb="94">
      <t>フヨウ</t>
    </rPh>
    <rPh sb="98" eb="99">
      <t>シュ</t>
    </rPh>
    <rPh sb="101" eb="103">
      <t>セイケイ</t>
    </rPh>
    <rPh sb="103" eb="105">
      <t>イジ</t>
    </rPh>
    <rPh sb="105" eb="106">
      <t>シャ</t>
    </rPh>
    <rPh sb="107" eb="110">
      <t>ホゴシャ</t>
    </rPh>
    <rPh sb="112" eb="113">
      <t>カタ</t>
    </rPh>
    <rPh sb="114" eb="116">
      <t>ジョウホウ</t>
    </rPh>
    <rPh sb="117" eb="119">
      <t>ニュウリョク</t>
    </rPh>
    <phoneticPr fontId="1"/>
  </si>
  <si>
    <t>注意事項</t>
    <rPh sb="0" eb="2">
      <t>チュウイ</t>
    </rPh>
    <rPh sb="2" eb="4">
      <t>ジコウ</t>
    </rPh>
    <phoneticPr fontId="1"/>
  </si>
  <si>
    <t>*</t>
    <phoneticPr fontId="1"/>
  </si>
  <si>
    <t>・①～③の情報を全て入力しなければ、簡易判定は行えません。
・簡易判定結果が、実際の金額と異なる場合があります。
・所得制限の判定の他に、高校生等医療費助成を受けるための条件があります。詳しくは我孫子市のホームページで御確認ください。
・①の総所得とは、給与所得、事業所得、利子所得、配当所得、不動産所得、一時所得、雑所得の合計の額です。
・給与所得のみの方は、源泉徴収票の給与所得控除後の金額を①の総所得に入力してください。
・②の入力において、勤労学生控除、寡婦(夫)控除、障害者控除、特別寡婦控除、特別障害者控除は、「該当/非該当」もしくは「人数」を選択してください。雑損控除、医療費控除、小規模企業共済等掛金控除は、金額を入力してください。</t>
    <rPh sb="5" eb="7">
      <t>ジョウホウ</t>
    </rPh>
    <rPh sb="8" eb="9">
      <t>スベ</t>
    </rPh>
    <rPh sb="10" eb="12">
      <t>ニュウリョク</t>
    </rPh>
    <rPh sb="18" eb="20">
      <t>カンイ</t>
    </rPh>
    <rPh sb="20" eb="22">
      <t>ハンテイ</t>
    </rPh>
    <rPh sb="23" eb="24">
      <t>オコナ</t>
    </rPh>
    <rPh sb="31" eb="33">
      <t>カンイ</t>
    </rPh>
    <rPh sb="33" eb="35">
      <t>ハンテイ</t>
    </rPh>
    <rPh sb="35" eb="37">
      <t>ケッカ</t>
    </rPh>
    <rPh sb="39" eb="41">
      <t>ジッサイ</t>
    </rPh>
    <rPh sb="42" eb="44">
      <t>キンガク</t>
    </rPh>
    <rPh sb="45" eb="46">
      <t>コト</t>
    </rPh>
    <rPh sb="48" eb="50">
      <t>バアイ</t>
    </rPh>
    <rPh sb="58" eb="60">
      <t>ショトク</t>
    </rPh>
    <rPh sb="60" eb="62">
      <t>セイゲン</t>
    </rPh>
    <rPh sb="63" eb="65">
      <t>ハンテイ</t>
    </rPh>
    <rPh sb="66" eb="67">
      <t>ホカ</t>
    </rPh>
    <rPh sb="69" eb="72">
      <t>コウコウセイ</t>
    </rPh>
    <rPh sb="72" eb="73">
      <t>トウ</t>
    </rPh>
    <rPh sb="73" eb="76">
      <t>イリョウヒ</t>
    </rPh>
    <rPh sb="76" eb="78">
      <t>ジョセイ</t>
    </rPh>
    <rPh sb="79" eb="80">
      <t>ウ</t>
    </rPh>
    <rPh sb="85" eb="87">
      <t>ジョウケン</t>
    </rPh>
    <rPh sb="93" eb="94">
      <t>クワ</t>
    </rPh>
    <rPh sb="97" eb="101">
      <t>アビコシ</t>
    </rPh>
    <rPh sb="109" eb="112">
      <t>ゴカクニン</t>
    </rPh>
    <rPh sb="121" eb="124">
      <t>ソウショトク</t>
    </rPh>
    <rPh sb="127" eb="129">
      <t>キュウヨ</t>
    </rPh>
    <rPh sb="129" eb="131">
      <t>ショトク</t>
    </rPh>
    <rPh sb="132" eb="134">
      <t>ジギョウ</t>
    </rPh>
    <rPh sb="134" eb="136">
      <t>ショトク</t>
    </rPh>
    <rPh sb="137" eb="139">
      <t>リシ</t>
    </rPh>
    <rPh sb="139" eb="141">
      <t>ショトク</t>
    </rPh>
    <rPh sb="142" eb="144">
      <t>ハイトウ</t>
    </rPh>
    <rPh sb="144" eb="146">
      <t>ショトク</t>
    </rPh>
    <rPh sb="147" eb="150">
      <t>フドウサン</t>
    </rPh>
    <rPh sb="150" eb="152">
      <t>ショトク</t>
    </rPh>
    <rPh sb="153" eb="155">
      <t>イチジ</t>
    </rPh>
    <rPh sb="155" eb="157">
      <t>ショトク</t>
    </rPh>
    <rPh sb="158" eb="161">
      <t>ザツショトク</t>
    </rPh>
    <rPh sb="162" eb="164">
      <t>ゴウケイ</t>
    </rPh>
    <rPh sb="165" eb="166">
      <t>ガク</t>
    </rPh>
    <rPh sb="171" eb="173">
      <t>キュウヨ</t>
    </rPh>
    <rPh sb="173" eb="175">
      <t>ショトク</t>
    </rPh>
    <rPh sb="178" eb="179">
      <t>カタ</t>
    </rPh>
    <rPh sb="200" eb="203">
      <t>ソウショトク</t>
    </rPh>
    <rPh sb="204" eb="206">
      <t>ニュウリョク</t>
    </rPh>
    <rPh sb="217" eb="219">
      <t>ニュウリョク</t>
    </rPh>
    <rPh sb="224" eb="226">
      <t>キンロウ</t>
    </rPh>
    <rPh sb="226" eb="228">
      <t>ガクセイ</t>
    </rPh>
    <rPh sb="228" eb="230">
      <t>コウジョ</t>
    </rPh>
    <rPh sb="231" eb="233">
      <t>カフ</t>
    </rPh>
    <rPh sb="234" eb="235">
      <t>オット</t>
    </rPh>
    <rPh sb="236" eb="238">
      <t>コウジョ</t>
    </rPh>
    <rPh sb="239" eb="242">
      <t>ショウガイシャ</t>
    </rPh>
    <rPh sb="242" eb="244">
      <t>コウジョ</t>
    </rPh>
    <rPh sb="245" eb="247">
      <t>トクベツ</t>
    </rPh>
    <rPh sb="247" eb="249">
      <t>カフ</t>
    </rPh>
    <rPh sb="249" eb="251">
      <t>コウジョ</t>
    </rPh>
    <rPh sb="252" eb="254">
      <t>トクベツ</t>
    </rPh>
    <rPh sb="254" eb="257">
      <t>ショウガイシャ</t>
    </rPh>
    <rPh sb="257" eb="259">
      <t>コウジョ</t>
    </rPh>
    <rPh sb="262" eb="264">
      <t>ガイトウ</t>
    </rPh>
    <rPh sb="265" eb="268">
      <t>ヒガイトウ</t>
    </rPh>
    <rPh sb="274" eb="276">
      <t>ニンズウ</t>
    </rPh>
    <rPh sb="278" eb="280">
      <t>センタク</t>
    </rPh>
    <rPh sb="287" eb="289">
      <t>ザッソン</t>
    </rPh>
    <rPh sb="289" eb="291">
      <t>コウジョ</t>
    </rPh>
    <rPh sb="292" eb="295">
      <t>イリョウヒ</t>
    </rPh>
    <rPh sb="295" eb="297">
      <t>コウジョ</t>
    </rPh>
    <rPh sb="298" eb="301">
      <t>ショウキボ</t>
    </rPh>
    <rPh sb="301" eb="303">
      <t>キギョウ</t>
    </rPh>
    <rPh sb="303" eb="305">
      <t>キョウサイ</t>
    </rPh>
    <rPh sb="305" eb="306">
      <t>トウ</t>
    </rPh>
    <rPh sb="306" eb="308">
      <t>カケキン</t>
    </rPh>
    <rPh sb="308" eb="310">
      <t>コウジョ</t>
    </rPh>
    <rPh sb="312" eb="314">
      <t>キンガク</t>
    </rPh>
    <rPh sb="315" eb="3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</si>
</sst>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176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77" fontId="3" fillId="0" borderId="10" xfId="0" applyNumberFormat="1" applyFont="1" applyBorder="1" applyAlignment="1" applyProtection="1">
      <alignment horizontal="center" vertical="center"/>
      <protection hidden="1"/>
    </xf>
    <xf numFmtId="177" fontId="3" fillId="0" borderId="13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4"/>
  <sheetViews>
    <sheetView showGridLines="0" showRowColHeaders="0" tabSelected="1" zoomScaleNormal="100" zoomScaleSheetLayoutView="130" workbookViewId="0">
      <selection activeCell="E18" sqref="E18"/>
    </sheetView>
  </sheetViews>
  <sheetFormatPr defaultRowHeight="13.5" x14ac:dyDescent="0.4"/>
  <cols>
    <col min="1" max="1" width="5.25" style="1" customWidth="1"/>
    <col min="2" max="3" width="11.75" style="1" customWidth="1"/>
    <col min="4" max="5" width="9" style="1"/>
    <col min="6" max="6" width="4.5" style="1" customWidth="1"/>
    <col min="7" max="8" width="5" style="1" customWidth="1"/>
    <col min="9" max="10" width="11.375" style="1" customWidth="1"/>
    <col min="11" max="11" width="6.75" style="1" customWidth="1"/>
    <col min="12" max="13" width="9" style="1"/>
    <col min="14" max="14" width="4.25" style="1" customWidth="1"/>
    <col min="15" max="24" width="9" style="1"/>
    <col min="25" max="25" width="9" style="1" hidden="1" customWidth="1"/>
    <col min="26" max="16384" width="9" style="1"/>
  </cols>
  <sheetData>
    <row r="1" spans="2:25" ht="30.75" customHeight="1" x14ac:dyDescent="0.4">
      <c r="B1" s="25" t="s">
        <v>27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25" ht="13.5" customHeight="1" x14ac:dyDescent="0.4">
      <c r="B2" s="26" t="s">
        <v>28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2:25" ht="18" customHeight="1" x14ac:dyDescent="0.4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Y3" s="1">
        <f>Y4+Y5</f>
        <v>0</v>
      </c>
    </row>
    <row r="4" spans="2:25" ht="18" customHeight="1" x14ac:dyDescent="0.4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  <c r="Y4" s="1">
        <f>E18*380000</f>
        <v>0</v>
      </c>
    </row>
    <row r="5" spans="2:25" ht="18" customHeight="1" x14ac:dyDescent="0.4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6"/>
      <c r="Y5" s="1">
        <f>E19*60000</f>
        <v>0</v>
      </c>
    </row>
    <row r="6" spans="2:25" ht="18" customHeight="1" x14ac:dyDescent="0.4">
      <c r="Y6" s="12">
        <f>SUM(L8:M15)</f>
        <v>0</v>
      </c>
    </row>
    <row r="7" spans="2:25" ht="18" customHeight="1" x14ac:dyDescent="0.4">
      <c r="B7" s="37" t="s">
        <v>23</v>
      </c>
      <c r="C7" s="38"/>
      <c r="D7" s="38"/>
      <c r="E7" s="38"/>
      <c r="F7" s="39"/>
      <c r="I7" s="37" t="s">
        <v>24</v>
      </c>
      <c r="J7" s="38"/>
      <c r="K7" s="38"/>
      <c r="L7" s="38"/>
      <c r="M7" s="38"/>
      <c r="N7" s="39"/>
      <c r="Y7" s="12">
        <f>COUNTA(D8:E16)</f>
        <v>0</v>
      </c>
    </row>
    <row r="8" spans="2:25" ht="18" customHeight="1" x14ac:dyDescent="0.4">
      <c r="B8" s="33" t="s">
        <v>0</v>
      </c>
      <c r="C8" s="34"/>
      <c r="D8" s="31"/>
      <c r="E8" s="31"/>
      <c r="F8" s="2" t="s">
        <v>9</v>
      </c>
      <c r="I8" s="33" t="s">
        <v>10</v>
      </c>
      <c r="J8" s="34"/>
      <c r="K8" s="5"/>
      <c r="L8" s="40" t="str">
        <f>IF(K8="該当",270000,IF(K8="","",0))</f>
        <v/>
      </c>
      <c r="M8" s="40"/>
      <c r="N8" s="2" t="s">
        <v>9</v>
      </c>
      <c r="Y8" s="12">
        <f>COUNT(L8:M15)</f>
        <v>0</v>
      </c>
    </row>
    <row r="9" spans="2:25" ht="18" customHeight="1" x14ac:dyDescent="0.4">
      <c r="B9" s="33" t="s">
        <v>1</v>
      </c>
      <c r="C9" s="34"/>
      <c r="D9" s="31"/>
      <c r="E9" s="31"/>
      <c r="F9" s="2" t="s">
        <v>9</v>
      </c>
      <c r="I9" s="33" t="s">
        <v>11</v>
      </c>
      <c r="J9" s="34"/>
      <c r="K9" s="5"/>
      <c r="L9" s="40" t="str">
        <f>IF(K9="該当",270000,IF(K9="","",0))</f>
        <v/>
      </c>
      <c r="M9" s="40"/>
      <c r="N9" s="2" t="s">
        <v>9</v>
      </c>
    </row>
    <row r="10" spans="2:25" ht="18" customHeight="1" x14ac:dyDescent="0.4">
      <c r="B10" s="33" t="s">
        <v>2</v>
      </c>
      <c r="C10" s="34"/>
      <c r="D10" s="31"/>
      <c r="E10" s="31"/>
      <c r="F10" s="2" t="s">
        <v>9</v>
      </c>
      <c r="I10" s="33" t="s">
        <v>12</v>
      </c>
      <c r="J10" s="34"/>
      <c r="K10" s="5"/>
      <c r="L10" s="40" t="str">
        <f>IF(K10="1人",270000,IF(K10="2人",540000,IF(K10="3人",810000,IF(K10="4人",1080000,IF(K10="5人",1350000,IF(K10="無",0,""))))))</f>
        <v/>
      </c>
      <c r="M10" s="40"/>
      <c r="N10" s="2" t="s">
        <v>9</v>
      </c>
    </row>
    <row r="11" spans="2:25" ht="18" customHeight="1" x14ac:dyDescent="0.4">
      <c r="B11" s="33" t="s">
        <v>3</v>
      </c>
      <c r="C11" s="34"/>
      <c r="D11" s="31"/>
      <c r="E11" s="31"/>
      <c r="F11" s="2" t="s">
        <v>9</v>
      </c>
      <c r="I11" s="33" t="s">
        <v>13</v>
      </c>
      <c r="J11" s="34"/>
      <c r="K11" s="5"/>
      <c r="L11" s="40" t="str">
        <f>IF(K11="該当",350000,IF(K11="","",0))</f>
        <v/>
      </c>
      <c r="M11" s="40"/>
      <c r="N11" s="2" t="s">
        <v>9</v>
      </c>
    </row>
    <row r="12" spans="2:25" ht="18" customHeight="1" x14ac:dyDescent="0.4">
      <c r="B12" s="33" t="s">
        <v>4</v>
      </c>
      <c r="C12" s="34"/>
      <c r="D12" s="31"/>
      <c r="E12" s="31"/>
      <c r="F12" s="2" t="s">
        <v>9</v>
      </c>
      <c r="I12" s="33" t="s">
        <v>14</v>
      </c>
      <c r="J12" s="34"/>
      <c r="K12" s="5"/>
      <c r="L12" s="40" t="str">
        <f>IF(K12="1人",400000,IF(K12="2人",800000,IF(K12="3人",1200000,IF(K12="4人",1600000,IF(K12="5人",2000000,IF(K12="無",0,""))))))</f>
        <v/>
      </c>
      <c r="M12" s="40"/>
      <c r="N12" s="2" t="s">
        <v>9</v>
      </c>
    </row>
    <row r="13" spans="2:25" ht="18" customHeight="1" x14ac:dyDescent="0.4">
      <c r="B13" s="33" t="s">
        <v>5</v>
      </c>
      <c r="C13" s="34"/>
      <c r="D13" s="31"/>
      <c r="E13" s="31"/>
      <c r="F13" s="2" t="s">
        <v>9</v>
      </c>
      <c r="I13" s="33" t="s">
        <v>15</v>
      </c>
      <c r="J13" s="34"/>
      <c r="K13" s="14" t="s">
        <v>30</v>
      </c>
      <c r="L13" s="31"/>
      <c r="M13" s="31"/>
      <c r="N13" s="2" t="s">
        <v>9</v>
      </c>
    </row>
    <row r="14" spans="2:25" ht="18" customHeight="1" x14ac:dyDescent="0.4">
      <c r="B14" s="33" t="s">
        <v>6</v>
      </c>
      <c r="C14" s="34"/>
      <c r="D14" s="31"/>
      <c r="E14" s="31"/>
      <c r="F14" s="2" t="s">
        <v>9</v>
      </c>
      <c r="I14" s="33" t="s">
        <v>16</v>
      </c>
      <c r="J14" s="34"/>
      <c r="K14" s="14" t="s">
        <v>30</v>
      </c>
      <c r="L14" s="31"/>
      <c r="M14" s="31"/>
      <c r="N14" s="2" t="s">
        <v>9</v>
      </c>
    </row>
    <row r="15" spans="2:25" ht="18" customHeight="1" x14ac:dyDescent="0.4">
      <c r="B15" s="33" t="s">
        <v>7</v>
      </c>
      <c r="C15" s="34"/>
      <c r="D15" s="31"/>
      <c r="E15" s="31"/>
      <c r="F15" s="2" t="s">
        <v>9</v>
      </c>
      <c r="I15" s="35" t="s">
        <v>17</v>
      </c>
      <c r="J15" s="36"/>
      <c r="K15" s="15" t="s">
        <v>30</v>
      </c>
      <c r="L15" s="32"/>
      <c r="M15" s="32"/>
      <c r="N15" s="3" t="s">
        <v>9</v>
      </c>
    </row>
    <row r="16" spans="2:25" ht="18" customHeight="1" x14ac:dyDescent="0.4">
      <c r="B16" s="47" t="s">
        <v>8</v>
      </c>
      <c r="C16" s="48"/>
      <c r="D16" s="32"/>
      <c r="E16" s="32"/>
      <c r="F16" s="3" t="s">
        <v>9</v>
      </c>
      <c r="I16" s="25"/>
      <c r="J16" s="25"/>
      <c r="K16" s="4"/>
    </row>
    <row r="17" spans="2:14" ht="18" customHeight="1" thickBot="1" x14ac:dyDescent="0.45"/>
    <row r="18" spans="2:14" ht="18" customHeight="1" x14ac:dyDescent="0.4">
      <c r="C18" s="37" t="s">
        <v>25</v>
      </c>
      <c r="D18" s="38"/>
      <c r="E18" s="9"/>
      <c r="F18" s="10" t="s">
        <v>20</v>
      </c>
      <c r="J18" s="49" t="s">
        <v>18</v>
      </c>
      <c r="K18" s="50"/>
      <c r="L18" s="45" t="str">
        <f>IF(D8="","",IF(SUM(D8:E16)-SUM(L8:M15)-80000&gt;0,SUM(D8:E16)-SUM(L8:M15)-80000,0))</f>
        <v/>
      </c>
      <c r="M18" s="45"/>
      <c r="N18" s="7"/>
    </row>
    <row r="19" spans="2:14" ht="18" customHeight="1" thickBot="1" x14ac:dyDescent="0.45">
      <c r="C19" s="47" t="s">
        <v>22</v>
      </c>
      <c r="D19" s="48"/>
      <c r="E19" s="11"/>
      <c r="F19" s="3" t="s">
        <v>20</v>
      </c>
      <c r="J19" s="51"/>
      <c r="K19" s="52"/>
      <c r="L19" s="46"/>
      <c r="M19" s="46"/>
      <c r="N19" s="8" t="s">
        <v>19</v>
      </c>
    </row>
    <row r="20" spans="2:14" ht="18" customHeight="1" thickBot="1" x14ac:dyDescent="0.45"/>
    <row r="21" spans="2:14" ht="18" customHeight="1" x14ac:dyDescent="0.4">
      <c r="J21" s="41" t="s">
        <v>21</v>
      </c>
      <c r="K21" s="42"/>
      <c r="L21" s="45" t="str">
        <f>IF(E18="","",6220000+Y3)</f>
        <v/>
      </c>
      <c r="M21" s="45"/>
      <c r="N21" s="7"/>
    </row>
    <row r="22" spans="2:14" ht="18" customHeight="1" thickBot="1" x14ac:dyDescent="0.45">
      <c r="J22" s="43"/>
      <c r="K22" s="44"/>
      <c r="L22" s="46"/>
      <c r="M22" s="46"/>
      <c r="N22" s="8" t="s">
        <v>19</v>
      </c>
    </row>
    <row r="23" spans="2:14" ht="18" customHeight="1" x14ac:dyDescent="0.4">
      <c r="C23" s="6"/>
      <c r="D23" s="6"/>
      <c r="E23" s="6"/>
      <c r="F23" s="6"/>
    </row>
    <row r="24" spans="2:14" ht="18" customHeight="1" x14ac:dyDescent="0.4">
      <c r="B24" s="30" t="s">
        <v>26</v>
      </c>
      <c r="C24" s="30"/>
      <c r="D24" s="30"/>
      <c r="E24" s="30"/>
      <c r="F24" s="29" t="str">
        <f>IF(Y7&lt;9,"所得制限確認には入力が必要です。",IF(Y8&lt;8,"所得制限確認には入力が必要です。",IF(L21-L18&gt;0,"対象となる可能性があります。","対象とならない可能性が高いと考えられます。")))</f>
        <v>所得制限確認には入力が必要です。</v>
      </c>
      <c r="G24" s="29"/>
      <c r="H24" s="29"/>
      <c r="I24" s="29"/>
      <c r="J24" s="29"/>
      <c r="K24" s="29"/>
      <c r="L24" s="29"/>
    </row>
    <row r="25" spans="2:14" ht="18" customHeight="1" x14ac:dyDescent="0.4">
      <c r="B25" s="30"/>
      <c r="C25" s="30"/>
      <c r="D25" s="30"/>
      <c r="E25" s="30"/>
      <c r="F25" s="29"/>
      <c r="G25" s="29"/>
      <c r="H25" s="29"/>
      <c r="I25" s="29"/>
      <c r="J25" s="29"/>
      <c r="K25" s="29"/>
      <c r="L25" s="29"/>
    </row>
    <row r="26" spans="2:14" ht="18" customHeight="1" x14ac:dyDescent="0.4"/>
    <row r="27" spans="2:14" ht="18" customHeight="1" x14ac:dyDescent="0.4"/>
    <row r="28" spans="2:14" ht="18" customHeight="1" x14ac:dyDescent="0.4">
      <c r="B28" s="16" t="s">
        <v>29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</row>
    <row r="29" spans="2:14" ht="18" customHeight="1" x14ac:dyDescent="0.4">
      <c r="B29" s="19" t="s">
        <v>31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2:14" ht="18" customHeight="1" x14ac:dyDescent="0.4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2:14" ht="18" customHeight="1" x14ac:dyDescent="0.4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2:14" ht="18" customHeight="1" x14ac:dyDescent="0.4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2:14" ht="18" customHeight="1" x14ac:dyDescent="0.4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2:14" ht="18" customHeight="1" x14ac:dyDescent="0.4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</sheetData>
  <sheetProtection algorithmName="SHA-512" hashValue="6nuzrOAtzpE5nQm6GWY2gm07+I3fL45yPgg1akOaE9M8uO2MhZ/n4WhTNUu0OhVM+7bcBNK/sQIkAEn0nbl5Mg==" saltValue="Hci76nvJowKg91j7f4XO6A==" spinCount="100000" sheet="1" objects="1" scenarios="1"/>
  <mergeCells count="49">
    <mergeCell ref="J21:K22"/>
    <mergeCell ref="L21:M22"/>
    <mergeCell ref="C19:D19"/>
    <mergeCell ref="B9:C9"/>
    <mergeCell ref="B10:C10"/>
    <mergeCell ref="B11:C11"/>
    <mergeCell ref="L18:M19"/>
    <mergeCell ref="J18:K19"/>
    <mergeCell ref="C18:D18"/>
    <mergeCell ref="D13:E13"/>
    <mergeCell ref="D14:E14"/>
    <mergeCell ref="D15:E15"/>
    <mergeCell ref="D16:E16"/>
    <mergeCell ref="B16:C16"/>
    <mergeCell ref="I16:J16"/>
    <mergeCell ref="L12:M12"/>
    <mergeCell ref="I7:N7"/>
    <mergeCell ref="I8:J8"/>
    <mergeCell ref="I9:J9"/>
    <mergeCell ref="I10:J10"/>
    <mergeCell ref="I11:J11"/>
    <mergeCell ref="L8:M8"/>
    <mergeCell ref="L9:M9"/>
    <mergeCell ref="L10:M10"/>
    <mergeCell ref="L11:M11"/>
    <mergeCell ref="B14:C14"/>
    <mergeCell ref="B15:C15"/>
    <mergeCell ref="D8:E8"/>
    <mergeCell ref="D9:E9"/>
    <mergeCell ref="D10:E10"/>
    <mergeCell ref="D11:E11"/>
    <mergeCell ref="D12:E12"/>
    <mergeCell ref="B8:C8"/>
    <mergeCell ref="B28:N28"/>
    <mergeCell ref="B29:N34"/>
    <mergeCell ref="B1:N1"/>
    <mergeCell ref="B2:N4"/>
    <mergeCell ref="F24:L25"/>
    <mergeCell ref="B24:E25"/>
    <mergeCell ref="L13:M13"/>
    <mergeCell ref="L14:M14"/>
    <mergeCell ref="L15:M15"/>
    <mergeCell ref="I12:J12"/>
    <mergeCell ref="I13:J13"/>
    <mergeCell ref="I14:J14"/>
    <mergeCell ref="I15:J15"/>
    <mergeCell ref="B7:F7"/>
    <mergeCell ref="B12:C12"/>
    <mergeCell ref="B13:C13"/>
  </mergeCells>
  <phoneticPr fontId="1"/>
  <conditionalFormatting sqref="L13:M15">
    <cfRule type="containsBlanks" dxfId="6" priority="7">
      <formula>LEN(TRIM(L13))=0</formula>
    </cfRule>
  </conditionalFormatting>
  <conditionalFormatting sqref="K8:K12">
    <cfRule type="containsBlanks" dxfId="5" priority="6">
      <formula>LEN(TRIM(K8))=0</formula>
    </cfRule>
  </conditionalFormatting>
  <conditionalFormatting sqref="D8:E16">
    <cfRule type="containsBlanks" dxfId="4" priority="5">
      <formula>LEN(TRIM(D8))=0</formula>
    </cfRule>
  </conditionalFormatting>
  <conditionalFormatting sqref="E18">
    <cfRule type="containsBlanks" dxfId="3" priority="4">
      <formula>LEN(TRIM(E18))=0</formula>
    </cfRule>
  </conditionalFormatting>
  <conditionalFormatting sqref="E18:E19">
    <cfRule type="containsBlanks" dxfId="2" priority="3">
      <formula>LEN(TRIM(E18))=0</formula>
    </cfRule>
  </conditionalFormatting>
  <conditionalFormatting sqref="F24:L25">
    <cfRule type="endsWith" dxfId="1" priority="1" operator="endsWith" text="られます。">
      <formula>RIGHT(F24,LEN("られます。"))="られます。"</formula>
    </cfRule>
    <cfRule type="endsWith" dxfId="0" priority="2" operator="endsWith" text="あります。">
      <formula>RIGHT(F24,LEN("あります。"))="あります。"</formula>
    </cfRule>
  </conditionalFormatting>
  <dataValidations count="2">
    <dataValidation type="list" allowBlank="1" showInputMessage="1" showErrorMessage="1" sqref="K8:K9 K11">
      <formula1>"該当,非該当"</formula1>
    </dataValidation>
    <dataValidation type="list" allowBlank="1" showInputMessage="1" showErrorMessage="1" sqref="K10 K12">
      <formula1>"無,1人,2人,3人,4人,5人"</formula1>
    </dataValidation>
  </dataValidations>
  <pageMargins left="0.25" right="0.25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高校生医療の所得制限簡易確認ツール</vt:lpstr>
      <vt:lpstr>高校生医療の所得制限簡易確認ツール!Print_Area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2020-02-04T01:55:43Z</dcterms:created>
  <dc:creator>VPC29902</dc:creator>
  <cp:lastModifiedBy>VPC29902</cp:lastModifiedBy>
  <cp:lastPrinted>2020-02-04T06:26:56Z</cp:lastPrinted>
  <dcterms:modified xsi:type="dcterms:W3CDTF">2020-03-05T04:27:14Z</dcterms:modified>
</cp:coreProperties>
</file>